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I:\Home\TDB\ALMIS - LMI ChartDirector\LaborSituations\2024\March\"/>
    </mc:Choice>
  </mc:AlternateContent>
  <xr:revisionPtr revIDLastSave="0" documentId="8_{A57CD360-22E1-4A43-A967-D84172B66AEF}" xr6:coauthVersionLast="47" xr6:coauthVersionMax="47" xr10:uidLastSave="{00000000-0000-0000-0000-000000000000}"/>
  <bookViews>
    <workbookView xWindow="6516" yWindow="228" windowWidth="16188" windowHeight="11904" tabRatio="353" activeTab="2" xr2:uid="{00000000-000D-0000-FFFF-FFFF00000000}"/>
  </bookViews>
  <sheets>
    <sheet name="employment" sheetId="1" r:id="rId1"/>
    <sheet name="unemp" sheetId="37726" r:id="rId2"/>
    <sheet name="map" sheetId="37727" r:id="rId3"/>
    <sheet name="trends" sheetId="37725" r:id="rId4"/>
  </sheets>
  <definedNames>
    <definedName name="OLE_LINK1" localSheetId="2">map!$U$14</definedName>
    <definedName name="_xlnm.Print_Area" localSheetId="0">employment!$A$1:$O$60</definedName>
    <definedName name="_xlnm.Print_Area" localSheetId="2">map!$A$1:$O$54</definedName>
    <definedName name="_xlnm.Print_Area" localSheetId="3">trends!$A$1:$L$64</definedName>
    <definedName name="_xlnm.Print_Area" localSheetId="1">unemp!$A$1:$L$62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37725" l="1"/>
  <c r="C118" i="37725"/>
  <c r="O20" i="37725"/>
  <c r="F9" i="1"/>
  <c r="G9" i="1"/>
  <c r="B51" i="37725"/>
  <c r="C117" i="37725"/>
  <c r="O19" i="37725" l="1"/>
  <c r="B50" i="37725"/>
  <c r="C116" i="37725"/>
  <c r="A221" i="37726" l="1"/>
  <c r="I27" i="1"/>
  <c r="C115" i="37725"/>
  <c r="C114" i="37725"/>
  <c r="D9" i="1"/>
  <c r="C113" i="37725"/>
  <c r="C112" i="37725"/>
  <c r="C111" i="37725"/>
  <c r="C110" i="37725"/>
  <c r="C109" i="37725"/>
  <c r="C108" i="37725"/>
  <c r="C107" i="37725"/>
  <c r="C106" i="37725"/>
  <c r="C105" i="37725"/>
  <c r="C80" i="37725"/>
  <c r="C81" i="37725"/>
  <c r="C82" i="37725"/>
  <c r="C83" i="37725"/>
  <c r="C84" i="37725"/>
  <c r="C85" i="37725"/>
  <c r="C86" i="37725"/>
  <c r="C87" i="37725"/>
  <c r="C88" i="37725"/>
  <c r="C89" i="37725"/>
  <c r="C90" i="37725"/>
  <c r="C91" i="37725"/>
  <c r="C93" i="37725"/>
  <c r="C94" i="37725"/>
  <c r="C95" i="37725"/>
  <c r="C96" i="37725"/>
  <c r="C97" i="37725"/>
  <c r="C98" i="37725"/>
  <c r="C99" i="37725"/>
  <c r="C100" i="37725"/>
  <c r="C101" i="37725"/>
  <c r="C102" i="37725"/>
  <c r="C103" i="37725"/>
  <c r="C104" i="37725"/>
  <c r="C92" i="37725"/>
  <c r="A209" i="37726"/>
  <c r="A197" i="37726"/>
  <c r="F42" i="1"/>
  <c r="A185" i="37726"/>
  <c r="O12" i="37725"/>
  <c r="O7" i="37725"/>
  <c r="O8" i="37725"/>
  <c r="O11" i="37725"/>
  <c r="O17" i="37725"/>
  <c r="O16" i="37725"/>
  <c r="O15" i="37725"/>
  <c r="O14" i="37725"/>
  <c r="O13" i="37725"/>
  <c r="O10" i="37725"/>
  <c r="O9" i="37725"/>
  <c r="O18" i="37725"/>
  <c r="L23" i="1"/>
  <c r="H15" i="37726"/>
  <c r="I14" i="37726"/>
  <c r="H14" i="37726"/>
  <c r="H11" i="37726"/>
  <c r="I10" i="37726"/>
  <c r="H10" i="37726"/>
  <c r="I46" i="37726"/>
  <c r="H46" i="37726"/>
  <c r="I45" i="37726"/>
  <c r="H45" i="37726"/>
  <c r="I53" i="37726"/>
  <c r="H53" i="37726"/>
  <c r="I52" i="37726"/>
  <c r="H52" i="37726"/>
  <c r="N47" i="37727"/>
  <c r="O54" i="37727"/>
  <c r="L62" i="37726"/>
  <c r="D47" i="37727"/>
  <c r="G41" i="37727"/>
  <c r="L41" i="37727" s="1"/>
  <c r="M41" i="37727" s="1"/>
  <c r="J41" i="37727"/>
  <c r="O41" i="37727"/>
  <c r="G42" i="37727"/>
  <c r="H42" i="37727"/>
  <c r="J42" i="37727"/>
  <c r="L42" i="37727"/>
  <c r="M42" i="37727"/>
  <c r="O42" i="37727"/>
  <c r="D44" i="37727"/>
  <c r="I44" i="37727"/>
  <c r="N44" i="37727"/>
  <c r="I47" i="37727"/>
  <c r="B39" i="37726"/>
  <c r="E39" i="37726"/>
  <c r="K39" i="37726"/>
  <c r="H42" i="37726"/>
  <c r="I42" i="37726"/>
  <c r="H43" i="37726"/>
  <c r="I43" i="37726"/>
  <c r="H44" i="37726"/>
  <c r="I44" i="37726"/>
  <c r="H47" i="37726"/>
  <c r="I47" i="37726"/>
  <c r="H48" i="37726"/>
  <c r="I48" i="37726"/>
  <c r="H49" i="37726"/>
  <c r="I49" i="37726"/>
  <c r="H50" i="37726"/>
  <c r="I50" i="37726"/>
  <c r="H51" i="37726"/>
  <c r="I51" i="37726"/>
  <c r="H54" i="37726"/>
  <c r="I54" i="37726"/>
  <c r="H56" i="37726"/>
  <c r="I56" i="37726"/>
  <c r="H57" i="37726"/>
  <c r="I57" i="37726"/>
  <c r="A77" i="37726"/>
  <c r="A89" i="37726"/>
  <c r="A101" i="37726"/>
  <c r="A113" i="37726"/>
  <c r="A125" i="37726"/>
  <c r="A137" i="37726"/>
  <c r="A149" i="37726"/>
  <c r="A161" i="37726"/>
  <c r="A173" i="37726"/>
  <c r="M8" i="1"/>
  <c r="J8" i="1"/>
  <c r="H9" i="1"/>
  <c r="E9" i="1"/>
  <c r="I52" i="1"/>
  <c r="A64" i="37725"/>
  <c r="L64" i="37725"/>
  <c r="H5" i="1"/>
  <c r="H42" i="1" s="1"/>
  <c r="I8" i="1"/>
  <c r="L8" i="1"/>
  <c r="I11" i="1"/>
  <c r="J11" i="1"/>
  <c r="L11" i="1"/>
  <c r="M11" i="1"/>
  <c r="I12" i="1"/>
  <c r="J12" i="1"/>
  <c r="L12" i="1"/>
  <c r="M12" i="1"/>
  <c r="I13" i="1"/>
  <c r="J13" i="1"/>
  <c r="L13" i="1"/>
  <c r="M13" i="1"/>
  <c r="I14" i="1"/>
  <c r="J14" i="1"/>
  <c r="L14" i="1"/>
  <c r="M14" i="1"/>
  <c r="I15" i="1"/>
  <c r="J15" i="1"/>
  <c r="L15" i="1"/>
  <c r="M15" i="1"/>
  <c r="I17" i="1"/>
  <c r="J17" i="1"/>
  <c r="L17" i="1"/>
  <c r="M17" i="1"/>
  <c r="I18" i="1"/>
  <c r="J18" i="1"/>
  <c r="L18" i="1"/>
  <c r="M18" i="1"/>
  <c r="I19" i="1"/>
  <c r="J19" i="1"/>
  <c r="L19" i="1"/>
  <c r="M19" i="1"/>
  <c r="I20" i="1"/>
  <c r="J20" i="1"/>
  <c r="L20" i="1"/>
  <c r="M20" i="1"/>
  <c r="I21" i="1"/>
  <c r="J21" i="1"/>
  <c r="L21" i="1"/>
  <c r="M21" i="1"/>
  <c r="I22" i="1"/>
  <c r="J22" i="1"/>
  <c r="L22" i="1"/>
  <c r="M22" i="1"/>
  <c r="I23" i="1"/>
  <c r="J23" i="1"/>
  <c r="M23" i="1"/>
  <c r="I24" i="1"/>
  <c r="J24" i="1"/>
  <c r="L24" i="1"/>
  <c r="M24" i="1"/>
  <c r="I25" i="1"/>
  <c r="J25" i="1"/>
  <c r="L25" i="1"/>
  <c r="M25" i="1"/>
  <c r="I26" i="1"/>
  <c r="J26" i="1"/>
  <c r="L26" i="1"/>
  <c r="M26" i="1"/>
  <c r="J27" i="1"/>
  <c r="L27" i="1"/>
  <c r="M27" i="1"/>
  <c r="I28" i="1"/>
  <c r="J28" i="1"/>
  <c r="L28" i="1"/>
  <c r="M28" i="1"/>
  <c r="I29" i="1"/>
  <c r="J29" i="1"/>
  <c r="L29" i="1"/>
  <c r="M29" i="1"/>
  <c r="I30" i="1"/>
  <c r="J30" i="1"/>
  <c r="L30" i="1"/>
  <c r="M30" i="1"/>
  <c r="I31" i="1"/>
  <c r="J31" i="1"/>
  <c r="L31" i="1"/>
  <c r="M31" i="1"/>
  <c r="I32" i="1"/>
  <c r="J32" i="1"/>
  <c r="L32" i="1"/>
  <c r="M32" i="1"/>
  <c r="I33" i="1"/>
  <c r="J33" i="1"/>
  <c r="L33" i="1"/>
  <c r="M33" i="1"/>
  <c r="I34" i="1"/>
  <c r="J34" i="1"/>
  <c r="L34" i="1"/>
  <c r="M34" i="1"/>
  <c r="I35" i="1"/>
  <c r="J35" i="1"/>
  <c r="L35" i="1"/>
  <c r="M35" i="1"/>
  <c r="I36" i="1"/>
  <c r="J36" i="1"/>
  <c r="L36" i="1"/>
  <c r="M36" i="1"/>
  <c r="I37" i="1"/>
  <c r="J37" i="1"/>
  <c r="L37" i="1"/>
  <c r="M37" i="1"/>
  <c r="D42" i="1"/>
  <c r="E42" i="1"/>
  <c r="G42" i="1"/>
  <c r="D43" i="1"/>
  <c r="E43" i="1"/>
  <c r="F43" i="1"/>
  <c r="G43" i="1"/>
  <c r="H43" i="1"/>
  <c r="I44" i="1"/>
  <c r="J44" i="1"/>
  <c r="L44" i="1"/>
  <c r="M44" i="1"/>
  <c r="I45" i="1"/>
  <c r="J45" i="1"/>
  <c r="L45" i="1"/>
  <c r="M45" i="1"/>
  <c r="I46" i="1"/>
  <c r="J46" i="1"/>
  <c r="L46" i="1"/>
  <c r="M46" i="1"/>
  <c r="I47" i="1"/>
  <c r="J47" i="1"/>
  <c r="L47" i="1"/>
  <c r="M47" i="1"/>
  <c r="I48" i="1"/>
  <c r="J48" i="1"/>
  <c r="L48" i="1"/>
  <c r="M48" i="1"/>
  <c r="I49" i="1"/>
  <c r="J49" i="1"/>
  <c r="L49" i="1"/>
  <c r="M49" i="1"/>
  <c r="I51" i="1"/>
  <c r="J51" i="1"/>
  <c r="L51" i="1"/>
  <c r="M51" i="1"/>
  <c r="J52" i="1"/>
  <c r="L52" i="1"/>
  <c r="M52" i="1"/>
  <c r="I53" i="1"/>
  <c r="J53" i="1"/>
  <c r="L53" i="1"/>
  <c r="M53" i="1"/>
  <c r="O6" i="37725"/>
  <c r="L9" i="1" l="1"/>
  <c r="J9" i="1"/>
  <c r="M9" i="1"/>
  <c r="I9" i="1"/>
  <c r="H41" i="37727"/>
</calcChain>
</file>

<file path=xl/sharedStrings.xml><?xml version="1.0" encoding="utf-8"?>
<sst xmlns="http://schemas.openxmlformats.org/spreadsheetml/2006/main" count="456" uniqueCount="153">
  <si>
    <t>NONFARM  EMPLOYMENT</t>
  </si>
  <si>
    <t>Jobs - by Place of Work</t>
  </si>
  <si>
    <t>Over Month</t>
  </si>
  <si>
    <t>Over Year</t>
  </si>
  <si>
    <t>Change</t>
  </si>
  <si>
    <t>Rate</t>
  </si>
  <si>
    <t xml:space="preserve"> Rate  </t>
  </si>
  <si>
    <t>CONNECTICUT</t>
  </si>
  <si>
    <t>Total Private</t>
  </si>
  <si>
    <t>Goods Producing Industries</t>
  </si>
  <si>
    <r>
      <t xml:space="preserve">  </t>
    </r>
    <r>
      <rPr>
        <sz val="10"/>
        <rFont val="Arial"/>
        <family val="2"/>
      </rPr>
      <t>Mining</t>
    </r>
  </si>
  <si>
    <t xml:space="preserve">  Construction</t>
  </si>
  <si>
    <t xml:space="preserve">  Manufacturing</t>
  </si>
  <si>
    <t xml:space="preserve">    Durable Goods</t>
  </si>
  <si>
    <t xml:space="preserve">    Nondurable Goods</t>
  </si>
  <si>
    <t>Service Providing Industries</t>
  </si>
  <si>
    <t xml:space="preserve">  Trade, Transportation &amp; Utilities</t>
  </si>
  <si>
    <t xml:space="preserve">    Wholesale</t>
  </si>
  <si>
    <t xml:space="preserve">    Retail</t>
  </si>
  <si>
    <t xml:space="preserve">    Transp, Warehousing &amp; Utilities</t>
  </si>
  <si>
    <t xml:space="preserve">  Information</t>
  </si>
  <si>
    <t xml:space="preserve">  Financial Activities</t>
  </si>
  <si>
    <t xml:space="preserve">    Finance &amp; Insurance</t>
  </si>
  <si>
    <t xml:space="preserve">    Real Estate, Rental &amp; Leasing</t>
  </si>
  <si>
    <t xml:space="preserve">  Professional &amp; Business Services</t>
  </si>
  <si>
    <t xml:space="preserve">    Prof, Scientific &amp; Tech Services</t>
  </si>
  <si>
    <t xml:space="preserve">    Management of Companies </t>
  </si>
  <si>
    <t xml:space="preserve">    Admn &amp; Support &amp; Waste Mgt Serv</t>
  </si>
  <si>
    <t xml:space="preserve">  Educational &amp; Health Services</t>
  </si>
  <si>
    <t xml:space="preserve">    Educational Services</t>
  </si>
  <si>
    <t xml:space="preserve">    Health Care &amp; Social Assistance</t>
  </si>
  <si>
    <t xml:space="preserve">  Leisure and Hospitality</t>
  </si>
  <si>
    <t xml:space="preserve">    Arts, Entertainment &amp; Recreation</t>
  </si>
  <si>
    <t xml:space="preserve">    Accommodation &amp; Food Services</t>
  </si>
  <si>
    <t xml:space="preserve">  Other Services</t>
  </si>
  <si>
    <t xml:space="preserve">  Government**</t>
  </si>
  <si>
    <t xml:space="preserve">UNITED STATES </t>
  </si>
  <si>
    <t>LABOR MARKET AREAS (LMA)</t>
  </si>
  <si>
    <t>Labor Market Area employment estimates are made independently of Statewide estimates.</t>
  </si>
  <si>
    <t xml:space="preserve">Seasonally Adjusted data </t>
  </si>
  <si>
    <t xml:space="preserve">  Bridgeport-Stamford-Norwalk</t>
  </si>
  <si>
    <t xml:space="preserve">  Danbury </t>
  </si>
  <si>
    <t xml:space="preserve">  Hartford</t>
  </si>
  <si>
    <t xml:space="preserve">  New Haven</t>
  </si>
  <si>
    <t xml:space="preserve">  Norwich-New London-Westerly, RI </t>
  </si>
  <si>
    <t xml:space="preserve">  Waterbury </t>
  </si>
  <si>
    <t xml:space="preserve">  Enfield</t>
  </si>
  <si>
    <t xml:space="preserve">  Torrington-Northwest</t>
  </si>
  <si>
    <t xml:space="preserve">  Danielson-Northeast</t>
  </si>
  <si>
    <r>
      <t xml:space="preserve">* Less than 0.05%       ** Includes Native American tribal government employment        </t>
    </r>
    <r>
      <rPr>
        <sz val="9"/>
        <rFont val="Helvetica"/>
        <family val="2"/>
      </rPr>
      <t/>
    </r>
  </si>
  <si>
    <t xml:space="preserve"> </t>
  </si>
  <si>
    <t>P = Preliminary</t>
  </si>
  <si>
    <t>R = Revised</t>
  </si>
  <si>
    <t xml:space="preserve">Connecticut Labor Situation             </t>
  </si>
  <si>
    <t>January 2009</t>
  </si>
  <si>
    <t>UNEMPLOYMENT</t>
  </si>
  <si>
    <t>Persons Unemployed - by Place of Residence</t>
  </si>
  <si>
    <r>
      <t xml:space="preserve">CONNECTICUT AND THE UNITED STATES - </t>
    </r>
    <r>
      <rPr>
        <b/>
        <i/>
        <sz val="10"/>
        <rFont val="Arial"/>
        <family val="2"/>
      </rPr>
      <t>Seasonally Adjusted</t>
    </r>
    <r>
      <rPr>
        <b/>
        <sz val="12"/>
        <rFont val="Arial"/>
        <family val="2"/>
      </rPr>
      <t xml:space="preserve"> </t>
    </r>
  </si>
  <si>
    <t>Number</t>
  </si>
  <si>
    <t xml:space="preserve">  Number</t>
  </si>
  <si>
    <t>Points</t>
  </si>
  <si>
    <t xml:space="preserve">    Unemployed</t>
  </si>
  <si>
    <t xml:space="preserve">    Labor Force</t>
  </si>
  <si>
    <t>UNITED STATES</t>
  </si>
  <si>
    <r>
      <t xml:space="preserve">LABOR MARKET AREAS - </t>
    </r>
    <r>
      <rPr>
        <b/>
        <i/>
        <sz val="10"/>
        <rFont val="Arial"/>
        <family val="2"/>
      </rPr>
      <t>Not Seasonally Adjusted</t>
    </r>
  </si>
  <si>
    <t xml:space="preserve">    Rate</t>
  </si>
  <si>
    <t xml:space="preserve">   Rate</t>
  </si>
  <si>
    <t xml:space="preserve">  Bridgeport-Stamford</t>
  </si>
  <si>
    <t xml:space="preserve">  Danbury</t>
  </si>
  <si>
    <t xml:space="preserve">  Danielson-Northeast*</t>
  </si>
  <si>
    <t xml:space="preserve">     Worcester NECTA</t>
  </si>
  <si>
    <t xml:space="preserve">     Hampton</t>
  </si>
  <si>
    <t xml:space="preserve">  Norwich-New London</t>
  </si>
  <si>
    <t xml:space="preserve">  Torrington-Northwest**</t>
  </si>
  <si>
    <t xml:space="preserve">     Torrington NECTA</t>
  </si>
  <si>
    <t xml:space="preserve">     Litchfield</t>
  </si>
  <si>
    <t xml:space="preserve">  Waterbury</t>
  </si>
  <si>
    <t xml:space="preserve">CONNECTICUT </t>
  </si>
  <si>
    <t>Labor force data included in this publication are developed in cooperation with the U.S. Department of Labor, Bureau of Labor Statistics.</t>
  </si>
  <si>
    <t>* Worcester NECTA, CT part and Hampton LMA are combined     ** Torrington Micropolitan NECTA and Litchfield LMA are combined</t>
  </si>
  <si>
    <t>sa data</t>
  </si>
  <si>
    <t>US</t>
  </si>
  <si>
    <t>CT</t>
  </si>
  <si>
    <t>J</t>
  </si>
  <si>
    <t>F</t>
  </si>
  <si>
    <t>M</t>
  </si>
  <si>
    <t>A</t>
  </si>
  <si>
    <t>S</t>
  </si>
  <si>
    <t>O</t>
  </si>
  <si>
    <t>N</t>
  </si>
  <si>
    <t>D</t>
  </si>
  <si>
    <t xml:space="preserve">UNEMPLOYMENT  RATES </t>
  </si>
  <si>
    <t>Not Seasonally Adjusted</t>
  </si>
  <si>
    <t>Not</t>
  </si>
  <si>
    <t>HOURS  AND  EARNINGS</t>
  </si>
  <si>
    <r>
      <t>CONNECTICUT Statewide -</t>
    </r>
    <r>
      <rPr>
        <b/>
        <sz val="11"/>
        <rFont val="Arial"/>
        <family val="2"/>
      </rPr>
      <t xml:space="preserve"> </t>
    </r>
    <r>
      <rPr>
        <b/>
        <i/>
        <sz val="10"/>
        <rFont val="Arial"/>
        <family val="2"/>
      </rPr>
      <t>Not Seasonally Adjusted</t>
    </r>
  </si>
  <si>
    <t>Average Weekly Earnings</t>
  </si>
  <si>
    <t>Average Weekly Hours</t>
  </si>
  <si>
    <t>Average Hourly Earnings</t>
  </si>
  <si>
    <t>over Yr.</t>
  </si>
  <si>
    <t xml:space="preserve">Private Industry </t>
  </si>
  <si>
    <t>All Employees</t>
  </si>
  <si>
    <t>Manufacturing*</t>
  </si>
  <si>
    <t>Production Workers</t>
  </si>
  <si>
    <r>
      <t>*</t>
    </r>
    <r>
      <rPr>
        <b/>
        <sz val="8"/>
        <rFont val="Helvetica"/>
        <family val="2"/>
      </rPr>
      <t xml:space="preserve"> </t>
    </r>
    <r>
      <rPr>
        <sz val="8"/>
        <rFont val="Helvetica"/>
        <family val="2"/>
      </rPr>
      <t>Production worker data have been impacted by the loss of a large, high-paying manufacturer from the monthly sample.</t>
    </r>
  </si>
  <si>
    <t xml:space="preserve">Hours and earnings are also developed for the state's major industry sectors and Labor Market Areas. They can be found on </t>
  </si>
  <si>
    <r>
      <t>our website at:</t>
    </r>
    <r>
      <rPr>
        <b/>
        <i/>
        <sz val="9"/>
        <rFont val="Helvetica"/>
        <family val="2"/>
      </rPr>
      <t xml:space="preserve"> www1.ctdol.state.ct.us/lmi</t>
    </r>
  </si>
  <si>
    <t>T R E N D S</t>
  </si>
  <si>
    <t>Seasonally Adjusted</t>
  </si>
  <si>
    <t>SA</t>
  </si>
  <si>
    <t>3 MMA</t>
  </si>
  <si>
    <t>Nonfarm</t>
  </si>
  <si>
    <t>Total Unemployment</t>
  </si>
  <si>
    <t>Employment (000s)</t>
  </si>
  <si>
    <t>Jan</t>
  </si>
  <si>
    <t>Feb</t>
  </si>
  <si>
    <t>Mar</t>
  </si>
  <si>
    <t>Apr</t>
  </si>
  <si>
    <t>May</t>
  </si>
  <si>
    <t>Jun</t>
  </si>
  <si>
    <t>Jul</t>
  </si>
  <si>
    <t>Aug</t>
  </si>
  <si>
    <t>Sep</t>
  </si>
  <si>
    <t>Oct</t>
  </si>
  <si>
    <t>Nov</t>
  </si>
  <si>
    <t>Dec</t>
  </si>
  <si>
    <t>R</t>
  </si>
  <si>
    <t>P</t>
  </si>
  <si>
    <t>All Employee</t>
  </si>
  <si>
    <t>Initial Claims</t>
  </si>
  <si>
    <t xml:space="preserve">Weekly Hours*  </t>
  </si>
  <si>
    <t>`</t>
  </si>
  <si>
    <t>* Not seasonally adjusted</t>
  </si>
  <si>
    <r>
      <t>** Labor-management dispute</t>
    </r>
    <r>
      <rPr>
        <sz val="9"/>
        <rFont val="Helvetica"/>
        <family val="2"/>
      </rPr>
      <t/>
    </r>
  </si>
  <si>
    <r>
      <t xml:space="preserve">CONNECTICUT AND THE UNITED STATES - </t>
    </r>
    <r>
      <rPr>
        <b/>
        <i/>
        <sz val="10"/>
        <rFont val="Arial"/>
        <family val="2"/>
      </rPr>
      <t>Seasonally Adjusted</t>
    </r>
  </si>
  <si>
    <t>Not Seasonally Adjusted data (Non-Classified Areas, State estimated - not BLS)</t>
  </si>
  <si>
    <t>NSA Avg Weekly</t>
  </si>
  <si>
    <t>Avg Weekly Initial Claims</t>
  </si>
  <si>
    <t>NSA</t>
  </si>
  <si>
    <t>12 MMA</t>
  </si>
  <si>
    <t>December</t>
  </si>
  <si>
    <t>January</t>
  </si>
  <si>
    <t xml:space="preserve"> 2024 P</t>
  </si>
  <si>
    <t>2024 P</t>
  </si>
  <si>
    <t>February</t>
  </si>
  <si>
    <t>2024 R</t>
  </si>
  <si>
    <t>Feb.</t>
  </si>
  <si>
    <t>March 2024</t>
  </si>
  <si>
    <t>March</t>
  </si>
  <si>
    <t>Mar.</t>
  </si>
  <si>
    <t>Mar 2024 P</t>
  </si>
  <si>
    <t>Mar 2023 R</t>
  </si>
  <si>
    <t>Feb 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</si>
</sst>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164" formatCode="&quot;$&quot;#,##0.00"/>
    <numFmt numFmtId="165" formatCode="0.0"/>
    <numFmt numFmtId="166" formatCode="0.0%"/>
    <numFmt numFmtId="167" formatCode="#,##0.0"/>
    <numFmt numFmtId="168" formatCode="&quot;$&quot;#,##0.00;\(&quot;$&quot;#,##0.00\)"/>
    <numFmt numFmtId="169" formatCode="#,##0.0_)"/>
    <numFmt numFmtId="170" formatCode="#,##0.0_);\(#,##0\)"/>
    <numFmt numFmtId="171" formatCode="#,##0.0_);\(#,##0.0\)"/>
    <numFmt numFmtId="172" formatCode="m\-yy"/>
    <numFmt numFmtId="173" formatCode="yyyy"/>
  </numFmts>
  <fonts count="61" x14ac:knownFonts="1">
    <font>
      <sz val="10"/>
      <name val="Arial"/>
    </font>
    <font>
      <b/>
      <sz val="10"/>
      <name val="Arial"/>
      <family val="2"/>
    </font>
    <font>
      <i/>
      <sz val="10"/>
      <name val="Arial"/>
      <family val="2"/>
    </font>
    <font>
      <sz val="10"/>
      <name val="Arial"/>
      <family val="2"/>
    </font>
    <font>
      <sz val="10"/>
      <name val="MS Sans Serif"/>
      <family val="2"/>
    </font>
    <font>
      <sz val="9"/>
      <name val="Helvetica"/>
      <family val="2"/>
    </font>
    <font>
      <b/>
      <sz val="9"/>
      <name val="Helvetica"/>
      <family val="2"/>
    </font>
    <font>
      <sz val="8"/>
      <name val="Helvetica"/>
      <family val="2"/>
    </font>
    <font>
      <sz val="8"/>
      <name val="MS Sans Serif"/>
      <family val="2"/>
    </font>
    <font>
      <b/>
      <sz val="8"/>
      <name val="Helvetica"/>
      <family val="2"/>
    </font>
    <font>
      <sz val="10"/>
      <name val="Helvetica"/>
      <family val="2"/>
    </font>
    <font>
      <b/>
      <sz val="10"/>
      <name val="Helvetica"/>
      <family val="2"/>
    </font>
    <font>
      <sz val="8"/>
      <name val="Arial"/>
      <family val="2"/>
    </font>
    <font>
      <b/>
      <i/>
      <sz val="9"/>
      <name val="Helvetica"/>
      <family val="2"/>
    </font>
    <font>
      <u/>
      <sz val="9"/>
      <name val="Helvetica"/>
      <family val="2"/>
    </font>
    <font>
      <b/>
      <sz val="12"/>
      <name val="Helvetica"/>
      <family val="2"/>
    </font>
    <font>
      <sz val="10"/>
      <color indexed="9"/>
      <name val="Arial"/>
      <family val="2"/>
    </font>
    <font>
      <sz val="12"/>
      <name val="Arial"/>
      <family val="2"/>
    </font>
    <font>
      <sz val="10"/>
      <name val="Arial"/>
      <family val="2"/>
    </font>
    <font>
      <b/>
      <sz val="10"/>
      <color indexed="9"/>
      <name val="Arial Rounded MT Bold"/>
      <family val="2"/>
    </font>
    <font>
      <b/>
      <sz val="8"/>
      <name val="MS Sans Serif"/>
      <family val="2"/>
    </font>
    <font>
      <sz val="11"/>
      <color indexed="9"/>
      <name val="MS Sans Serif"/>
      <family val="2"/>
    </font>
    <font>
      <sz val="10"/>
      <color indexed="9"/>
      <name val="MS Sans Serif"/>
      <family val="2"/>
    </font>
    <font>
      <b/>
      <sz val="10"/>
      <color indexed="9"/>
      <name val="Arial"/>
      <family val="2"/>
    </font>
    <font>
      <sz val="10"/>
      <name val="Arial"/>
      <family val="2"/>
    </font>
    <font>
      <sz val="9"/>
      <name val="Arial"/>
      <family val="2"/>
    </font>
    <font>
      <b/>
      <sz val="8"/>
      <name val="Arial"/>
      <family val="2"/>
    </font>
    <font>
      <i/>
      <sz val="10"/>
      <name val="MS Sans Serif"/>
      <family val="2"/>
    </font>
    <font>
      <i/>
      <sz val="8"/>
      <name val="MS Sans Serif"/>
      <family val="2"/>
    </font>
    <font>
      <i/>
      <sz val="12"/>
      <color indexed="9"/>
      <name val="Arial"/>
      <family val="2"/>
    </font>
    <font>
      <b/>
      <i/>
      <sz val="20"/>
      <color indexed="9"/>
      <name val="Arial"/>
      <family val="2"/>
    </font>
    <font>
      <b/>
      <sz val="12"/>
      <color indexed="9"/>
      <name val="Arial"/>
      <family val="2"/>
    </font>
    <font>
      <b/>
      <i/>
      <sz val="10"/>
      <name val="Arial"/>
      <family val="2"/>
    </font>
    <font>
      <sz val="10"/>
      <name val="Arial"/>
      <family val="2"/>
    </font>
    <font>
      <b/>
      <sz val="12"/>
      <name val="Arial"/>
      <family val="2"/>
    </font>
    <font>
      <i/>
      <sz val="8"/>
      <name val="Arial"/>
      <family val="2"/>
    </font>
    <font>
      <b/>
      <sz val="9"/>
      <name val="Arial"/>
      <family val="2"/>
    </font>
    <font>
      <sz val="9"/>
      <name val="Arial"/>
      <family val="2"/>
    </font>
    <font>
      <b/>
      <i/>
      <u/>
      <sz val="10"/>
      <name val="Arial"/>
      <family val="2"/>
    </font>
    <font>
      <u/>
      <sz val="10"/>
      <name val="Arial"/>
      <family val="2"/>
    </font>
    <font>
      <b/>
      <sz val="11"/>
      <name val="Arial"/>
      <family val="2"/>
    </font>
    <font>
      <b/>
      <i/>
      <sz val="8"/>
      <name val="Helvetica"/>
      <family val="2"/>
    </font>
    <font>
      <sz val="9"/>
      <name val="MS Sans Serif"/>
      <family val="2"/>
    </font>
    <font>
      <i/>
      <sz val="9"/>
      <name val="Arial"/>
      <family val="2"/>
    </font>
    <font>
      <i/>
      <sz val="9"/>
      <name val="Helvetica"/>
      <family val="2"/>
    </font>
    <font>
      <i/>
      <sz val="8"/>
      <name val="Helvetica"/>
      <family val="2"/>
    </font>
    <font>
      <sz val="8.5"/>
      <name val="Arial"/>
      <family val="2"/>
    </font>
    <font>
      <b/>
      <i/>
      <sz val="9"/>
      <name val="Arial"/>
      <family val="2"/>
    </font>
    <font>
      <b/>
      <i/>
      <sz val="12"/>
      <name val="Arial"/>
      <family val="2"/>
    </font>
    <font>
      <sz val="7"/>
      <name val="Arial"/>
      <family val="2"/>
    </font>
    <font>
      <i/>
      <sz val="9"/>
      <color indexed="10"/>
      <name val="Arial"/>
      <family val="2"/>
    </font>
    <font>
      <sz val="10"/>
      <color indexed="10"/>
      <name val="Arial"/>
      <family val="2"/>
    </font>
    <font>
      <b/>
      <sz val="10"/>
      <color indexed="10"/>
      <name val="Helvetica"/>
      <family val="2"/>
    </font>
    <font>
      <sz val="9"/>
      <color indexed="10"/>
      <name val="Arial"/>
      <family val="2"/>
    </font>
    <font>
      <b/>
      <sz val="9"/>
      <color indexed="10"/>
      <name val="Helvetica"/>
      <family val="2"/>
    </font>
    <font>
      <b/>
      <sz val="16"/>
      <name val="Arial"/>
      <family val="2"/>
    </font>
    <font>
      <u/>
      <sz val="9"/>
      <name val="Arial"/>
      <family val="2"/>
    </font>
    <font>
      <i/>
      <sz val="11"/>
      <color indexed="9"/>
      <name val="Arial"/>
      <family val="2"/>
    </font>
    <font>
      <sz val="11"/>
      <color indexed="9"/>
      <name val="Helvetica"/>
      <family val="2"/>
    </font>
    <font>
      <sz val="11"/>
      <color indexed="9"/>
      <name val="Arial"/>
      <family val="2"/>
    </font>
    <font>
      <sz val="11"/>
      <name val="Arial"/>
      <family val="2"/>
    </font>
  </fonts>
  <fills count="5">
    <fill>
      <patternFill patternType="none"/>
    </fill>
    <fill>
      <patternFill patternType="gray125"/>
    </fill>
    <fill>
      <patternFill patternType="solid">
        <fgColor indexed="8"/>
        <bgColor indexed="64"/>
      </patternFill>
    </fill>
    <fill>
      <patternFill patternType="solid">
        <fgColor indexed="65"/>
        <bgColor indexed="64"/>
      </patternFill>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7">
    <xf numFmtId="0" fontId="0" fillId="0" borderId="0"/>
    <xf numFmtId="44" fontId="3" fillId="0" borderId="0" applyFont="0" applyFill="0" applyBorder="0" applyAlignment="0" applyProtection="0"/>
    <xf numFmtId="0" fontId="4" fillId="0" borderId="0"/>
    <xf numFmtId="0" fontId="4" fillId="0" borderId="0"/>
    <xf numFmtId="0" fontId="4" fillId="0" borderId="0"/>
    <xf numFmtId="0" fontId="3" fillId="0" borderId="0"/>
    <xf numFmtId="0" fontId="4" fillId="0" borderId="0" applyBorder="0"/>
  </cellStyleXfs>
  <cellXfs count="446">
    <xf numFmtId="0" fontId="0" fillId="0" borderId="0" xfId="0"/>
    <xf numFmtId="0" fontId="11" fillId="0" borderId="0" xfId="2" applyFont="1" applyAlignment="1">
      <alignment horizontal="centerContinuous"/>
    </xf>
    <xf numFmtId="165" fontId="9" fillId="0" borderId="0" xfId="2" applyNumberFormat="1" applyFont="1" applyAlignment="1">
      <alignment horizontal="center"/>
    </xf>
    <xf numFmtId="2" fontId="9" fillId="0" borderId="0" xfId="2" applyNumberFormat="1" applyFont="1" applyAlignment="1">
      <alignment horizontal="center"/>
    </xf>
    <xf numFmtId="0" fontId="7" fillId="0" borderId="0" xfId="2" quotePrefix="1" applyFont="1" applyAlignment="1">
      <alignment horizontal="left"/>
    </xf>
    <xf numFmtId="164" fontId="9" fillId="0" borderId="0" xfId="2" applyNumberFormat="1" applyFont="1" applyAlignment="1">
      <alignment horizontal="right"/>
    </xf>
    <xf numFmtId="4" fontId="9" fillId="0" borderId="0" xfId="2" applyNumberFormat="1" applyFont="1" applyAlignment="1">
      <alignment horizontal="right"/>
    </xf>
    <xf numFmtId="164" fontId="6" fillId="0" borderId="0" xfId="2" applyNumberFormat="1" applyFont="1" applyAlignment="1">
      <alignment horizontal="right"/>
    </xf>
    <xf numFmtId="165" fontId="7" fillId="0" borderId="0" xfId="2" applyNumberFormat="1" applyFont="1" applyAlignment="1" applyProtection="1">
      <alignment horizontal="right"/>
      <protection locked="0"/>
    </xf>
    <xf numFmtId="165" fontId="7" fillId="0" borderId="0" xfId="2" applyNumberFormat="1" applyFont="1" applyAlignment="1">
      <alignment horizontal="center"/>
    </xf>
    <xf numFmtId="165" fontId="7" fillId="0" borderId="0" xfId="2" applyNumberFormat="1" applyFont="1" applyAlignment="1" applyProtection="1">
      <alignment horizontal="center"/>
      <protection locked="0"/>
    </xf>
    <xf numFmtId="165" fontId="6" fillId="0" borderId="0" xfId="2" applyNumberFormat="1" applyFont="1" applyAlignment="1">
      <alignment horizontal="right"/>
    </xf>
    <xf numFmtId="2" fontId="7" fillId="0" borderId="0" xfId="2" applyNumberFormat="1" applyFont="1" applyAlignment="1" applyProtection="1">
      <alignment horizontal="right"/>
      <protection locked="0"/>
    </xf>
    <xf numFmtId="2" fontId="7" fillId="0" borderId="0" xfId="2" applyNumberFormat="1" applyFont="1" applyAlignment="1">
      <alignment horizontal="right"/>
    </xf>
    <xf numFmtId="0" fontId="5" fillId="0" borderId="0" xfId="4" applyFont="1"/>
    <xf numFmtId="0" fontId="4" fillId="0" borderId="0" xfId="4"/>
    <xf numFmtId="165" fontId="6" fillId="0" borderId="0" xfId="4" applyNumberFormat="1" applyFont="1" applyAlignment="1">
      <alignment horizontal="centerContinuous"/>
    </xf>
    <xf numFmtId="0" fontId="6" fillId="0" borderId="0" xfId="4" applyFont="1" applyAlignment="1">
      <alignment horizontal="centerContinuous"/>
    </xf>
    <xf numFmtId="0" fontId="13" fillId="0" borderId="0" xfId="4" applyFont="1" applyAlignment="1">
      <alignment horizontal="centerContinuous"/>
    </xf>
    <xf numFmtId="0" fontId="13" fillId="0" borderId="0" xfId="4" applyFont="1" applyAlignment="1">
      <alignment horizontal="right"/>
    </xf>
    <xf numFmtId="0" fontId="14" fillId="0" borderId="0" xfId="4" applyFont="1"/>
    <xf numFmtId="0" fontId="4" fillId="0" borderId="0" xfId="4" applyAlignment="1">
      <alignment horizontal="centerContinuous"/>
    </xf>
    <xf numFmtId="165" fontId="6" fillId="0" borderId="0" xfId="4" applyNumberFormat="1" applyFont="1" applyAlignment="1">
      <alignment horizontal="center"/>
    </xf>
    <xf numFmtId="165" fontId="5" fillId="0" borderId="0" xfId="4" applyNumberFormat="1" applyFont="1" applyAlignment="1">
      <alignment horizontal="right"/>
    </xf>
    <xf numFmtId="0" fontId="4" fillId="0" borderId="0" xfId="3"/>
    <xf numFmtId="0" fontId="4" fillId="0" borderId="0" xfId="3" applyAlignment="1">
      <alignment horizontal="centerContinuous"/>
    </xf>
    <xf numFmtId="0" fontId="5" fillId="0" borderId="0" xfId="3" applyFont="1"/>
    <xf numFmtId="167" fontId="5" fillId="0" borderId="0" xfId="3" applyNumberFormat="1" applyFont="1"/>
    <xf numFmtId="1" fontId="4" fillId="0" borderId="0" xfId="3" applyNumberFormat="1"/>
    <xf numFmtId="0" fontId="0" fillId="0" borderId="0" xfId="0" applyAlignment="1">
      <alignment horizontal="centerContinuous"/>
    </xf>
    <xf numFmtId="0" fontId="16" fillId="2" borderId="0" xfId="0" applyFont="1" applyFill="1" applyAlignment="1">
      <alignment horizontal="centerContinuous"/>
    </xf>
    <xf numFmtId="0" fontId="15" fillId="0" borderId="0" xfId="3" quotePrefix="1" applyFont="1" applyAlignment="1">
      <alignment horizontal="centerContinuous"/>
    </xf>
    <xf numFmtId="0" fontId="17" fillId="0" borderId="0" xfId="0" applyFont="1"/>
    <xf numFmtId="0" fontId="12" fillId="0" borderId="0" xfId="0" applyFont="1"/>
    <xf numFmtId="0" fontId="18" fillId="0" borderId="0" xfId="0" applyFont="1"/>
    <xf numFmtId="165" fontId="5" fillId="0" borderId="0" xfId="4" applyNumberFormat="1" applyFont="1" applyAlignment="1">
      <alignment horizontal="center"/>
    </xf>
    <xf numFmtId="0" fontId="4" fillId="0" borderId="0" xfId="4" applyAlignment="1">
      <alignment horizontal="center"/>
    </xf>
    <xf numFmtId="0" fontId="0" fillId="0" borderId="0" xfId="0" applyAlignment="1">
      <alignment horizontal="center"/>
    </xf>
    <xf numFmtId="0" fontId="4" fillId="0" borderId="0" xfId="4" applyAlignment="1">
      <alignment horizontal="right"/>
    </xf>
    <xf numFmtId="165" fontId="6" fillId="0" borderId="0" xfId="4" applyNumberFormat="1" applyFont="1" applyAlignment="1">
      <alignment horizontal="right"/>
    </xf>
    <xf numFmtId="0" fontId="0" fillId="0" borderId="0" xfId="0" applyAlignment="1">
      <alignment horizontal="right"/>
    </xf>
    <xf numFmtId="0" fontId="8" fillId="0" borderId="0" xfId="4" applyFont="1"/>
    <xf numFmtId="165" fontId="7" fillId="0" borderId="0" xfId="4" applyNumberFormat="1" applyFont="1" applyAlignment="1">
      <alignment horizontal="right"/>
    </xf>
    <xf numFmtId="0" fontId="8" fillId="0" borderId="0" xfId="4" applyFont="1" applyAlignment="1">
      <alignment horizontal="centerContinuous"/>
    </xf>
    <xf numFmtId="0" fontId="20" fillId="0" borderId="0" xfId="4" applyFont="1" applyAlignment="1">
      <alignment horizontal="centerContinuous"/>
    </xf>
    <xf numFmtId="0" fontId="21" fillId="2" borderId="0" xfId="4" applyFont="1" applyFill="1" applyAlignment="1">
      <alignment horizontal="centerContinuous"/>
    </xf>
    <xf numFmtId="0" fontId="19" fillId="2" borderId="0" xfId="0" applyFont="1" applyFill="1" applyAlignment="1">
      <alignment horizontal="centerContinuous"/>
    </xf>
    <xf numFmtId="0" fontId="22" fillId="2" borderId="0" xfId="4" applyFont="1" applyFill="1" applyAlignment="1">
      <alignment horizontal="centerContinuous"/>
    </xf>
    <xf numFmtId="0" fontId="23" fillId="2" borderId="0" xfId="0" applyFont="1" applyFill="1" applyAlignment="1">
      <alignment horizontal="centerContinuous"/>
    </xf>
    <xf numFmtId="0" fontId="24" fillId="0" borderId="0" xfId="0" applyFont="1"/>
    <xf numFmtId="0" fontId="23" fillId="0" borderId="0" xfId="0" applyFont="1" applyAlignment="1">
      <alignment horizontal="centerContinuous"/>
    </xf>
    <xf numFmtId="0" fontId="19" fillId="0" borderId="0" xfId="0" applyFont="1" applyAlignment="1">
      <alignment horizontal="centerContinuous"/>
    </xf>
    <xf numFmtId="165" fontId="7" fillId="3" borderId="0" xfId="4" applyNumberFormat="1" applyFont="1" applyFill="1" applyAlignment="1">
      <alignment horizontal="right"/>
    </xf>
    <xf numFmtId="0" fontId="7" fillId="3" borderId="0" xfId="4" applyFont="1" applyFill="1" applyAlignment="1">
      <alignment horizontal="right"/>
    </xf>
    <xf numFmtId="3" fontId="7" fillId="3" borderId="0" xfId="4" applyNumberFormat="1" applyFont="1" applyFill="1" applyAlignment="1">
      <alignment horizontal="right"/>
    </xf>
    <xf numFmtId="0" fontId="6" fillId="3" borderId="0" xfId="4" applyFont="1" applyFill="1" applyAlignment="1">
      <alignment horizontal="centerContinuous"/>
    </xf>
    <xf numFmtId="0" fontId="13" fillId="3" borderId="0" xfId="4" applyFont="1" applyFill="1" applyAlignment="1">
      <alignment horizontal="centerContinuous"/>
    </xf>
    <xf numFmtId="0" fontId="4" fillId="3" borderId="0" xfId="4" applyFill="1" applyAlignment="1">
      <alignment horizontal="centerContinuous"/>
    </xf>
    <xf numFmtId="0" fontId="8" fillId="3" borderId="0" xfId="4" applyFont="1" applyFill="1"/>
    <xf numFmtId="3" fontId="7" fillId="3" borderId="0" xfId="4" applyNumberFormat="1" applyFont="1" applyFill="1" applyProtection="1">
      <protection locked="0"/>
    </xf>
    <xf numFmtId="0" fontId="11" fillId="0" borderId="0" xfId="4" applyFont="1" applyAlignment="1">
      <alignment horizontal="centerContinuous"/>
    </xf>
    <xf numFmtId="165" fontId="6" fillId="0" borderId="1" xfId="4" applyNumberFormat="1" applyFont="1" applyBorder="1" applyAlignment="1">
      <alignment horizontal="centerContinuous"/>
    </xf>
    <xf numFmtId="0" fontId="0" fillId="0" borderId="1" xfId="0" applyBorder="1" applyAlignment="1">
      <alignment horizontal="centerContinuous"/>
    </xf>
    <xf numFmtId="0" fontId="6" fillId="0" borderId="1" xfId="4" applyFont="1" applyBorder="1" applyAlignment="1">
      <alignment horizontal="centerContinuous"/>
    </xf>
    <xf numFmtId="0" fontId="5" fillId="0" borderId="0" xfId="4" applyFont="1" applyAlignment="1">
      <alignment horizontal="center"/>
    </xf>
    <xf numFmtId="0" fontId="14" fillId="0" borderId="0" xfId="4" applyFont="1" applyAlignment="1">
      <alignment horizontal="center"/>
    </xf>
    <xf numFmtId="0" fontId="25" fillId="0" borderId="0" xfId="0" applyFont="1"/>
    <xf numFmtId="165" fontId="11" fillId="0" borderId="1" xfId="4" applyNumberFormat="1" applyFont="1" applyBorder="1" applyAlignment="1">
      <alignment horizontal="centerContinuous"/>
    </xf>
    <xf numFmtId="165" fontId="11" fillId="0" borderId="0" xfId="4" applyNumberFormat="1" applyFont="1" applyAlignment="1">
      <alignment horizontal="centerContinuous"/>
    </xf>
    <xf numFmtId="0" fontId="11" fillId="0" borderId="1" xfId="0" applyFont="1" applyBorder="1" applyAlignment="1">
      <alignment horizontal="centerContinuous"/>
    </xf>
    <xf numFmtId="0" fontId="11" fillId="0" borderId="1" xfId="4" applyFont="1" applyBorder="1" applyAlignment="1">
      <alignment horizontal="centerContinuous"/>
    </xf>
    <xf numFmtId="0" fontId="4" fillId="0" borderId="0" xfId="3" applyProtection="1">
      <protection locked="0"/>
    </xf>
    <xf numFmtId="167" fontId="4" fillId="0" borderId="0" xfId="3" applyNumberFormat="1" applyProtection="1">
      <protection locked="0"/>
    </xf>
    <xf numFmtId="0" fontId="27" fillId="0" borderId="0" xfId="3" applyFont="1" applyAlignment="1">
      <alignment horizontal="centerContinuous"/>
    </xf>
    <xf numFmtId="0" fontId="28" fillId="0" borderId="0" xfId="3" applyFont="1" applyAlignment="1">
      <alignment horizontal="centerContinuous"/>
    </xf>
    <xf numFmtId="3" fontId="0" fillId="0" borderId="0" xfId="0" applyNumberFormat="1"/>
    <xf numFmtId="0" fontId="30" fillId="2" borderId="0" xfId="0" applyFont="1" applyFill="1" applyAlignment="1">
      <alignment horizontal="centerContinuous"/>
    </xf>
    <xf numFmtId="0" fontId="31" fillId="2" borderId="0" xfId="0" applyFont="1" applyFill="1" applyAlignment="1">
      <alignment horizontal="centerContinuous"/>
    </xf>
    <xf numFmtId="3" fontId="32" fillId="0" borderId="0" xfId="6" applyNumberFormat="1" applyFont="1" applyBorder="1" applyAlignment="1">
      <alignment horizontal="right"/>
    </xf>
    <xf numFmtId="0" fontId="33" fillId="0" borderId="0" xfId="0" applyFont="1"/>
    <xf numFmtId="0" fontId="34" fillId="0" borderId="0" xfId="6" applyFont="1" applyAlignment="1">
      <alignment horizontal="centerContinuous"/>
    </xf>
    <xf numFmtId="3" fontId="26" fillId="0" borderId="0" xfId="6" applyNumberFormat="1" applyFont="1" applyAlignment="1">
      <alignment horizontal="left"/>
    </xf>
    <xf numFmtId="165" fontId="26" fillId="0" borderId="0" xfId="6" applyNumberFormat="1" applyFont="1" applyAlignment="1">
      <alignment horizontal="right"/>
    </xf>
    <xf numFmtId="3" fontId="36" fillId="0" borderId="0" xfId="6" applyNumberFormat="1" applyFont="1" applyAlignment="1">
      <alignment horizontal="left"/>
    </xf>
    <xf numFmtId="165" fontId="36" fillId="0" borderId="0" xfId="6" applyNumberFormat="1" applyFont="1" applyAlignment="1">
      <alignment horizontal="right"/>
    </xf>
    <xf numFmtId="0" fontId="26" fillId="0" borderId="0" xfId="6" applyFont="1" applyAlignment="1">
      <alignment horizontal="centerContinuous"/>
    </xf>
    <xf numFmtId="165" fontId="36" fillId="0" borderId="0" xfId="6" applyNumberFormat="1" applyFont="1" applyAlignment="1">
      <alignment horizontal="left"/>
    </xf>
    <xf numFmtId="3" fontId="36" fillId="0" borderId="1" xfId="6" applyNumberFormat="1" applyFont="1" applyBorder="1" applyAlignment="1">
      <alignment horizontal="center"/>
    </xf>
    <xf numFmtId="165" fontId="36" fillId="0" borderId="1" xfId="6" applyNumberFormat="1" applyFont="1" applyBorder="1" applyAlignment="1">
      <alignment horizontal="center"/>
    </xf>
    <xf numFmtId="165" fontId="26" fillId="0" borderId="1" xfId="6" applyNumberFormat="1" applyFont="1" applyBorder="1" applyAlignment="1">
      <alignment horizontal="left"/>
    </xf>
    <xf numFmtId="165" fontId="36" fillId="0" borderId="1" xfId="6" applyNumberFormat="1" applyFont="1" applyBorder="1" applyAlignment="1">
      <alignment horizontal="left"/>
    </xf>
    <xf numFmtId="165" fontId="26" fillId="0" borderId="1" xfId="6" applyNumberFormat="1" applyFont="1" applyBorder="1" applyAlignment="1">
      <alignment horizontal="center"/>
    </xf>
    <xf numFmtId="3" fontId="26" fillId="0" borderId="0" xfId="6" applyNumberFormat="1" applyFont="1" applyAlignment="1">
      <alignment horizontal="right"/>
    </xf>
    <xf numFmtId="0" fontId="32" fillId="0" borderId="0" xfId="6" applyFont="1" applyBorder="1" applyAlignment="1">
      <alignment horizontal="left"/>
    </xf>
    <xf numFmtId="3" fontId="32" fillId="0" borderId="0" xfId="6" applyNumberFormat="1" applyFont="1" applyBorder="1" applyAlignment="1" applyProtection="1">
      <alignment horizontal="right"/>
      <protection locked="0"/>
    </xf>
    <xf numFmtId="165" fontId="32" fillId="0" borderId="0" xfId="6" applyNumberFormat="1" applyFont="1" applyBorder="1" applyAlignment="1" applyProtection="1">
      <alignment horizontal="center"/>
      <protection locked="0"/>
    </xf>
    <xf numFmtId="3" fontId="32" fillId="0" borderId="0" xfId="6" applyNumberFormat="1" applyFont="1" applyBorder="1" applyProtection="1">
      <protection locked="0"/>
    </xf>
    <xf numFmtId="167" fontId="12" fillId="0" borderId="0" xfId="0" applyNumberFormat="1" applyFont="1"/>
    <xf numFmtId="1" fontId="12" fillId="0" borderId="0" xfId="0" applyNumberFormat="1" applyFont="1"/>
    <xf numFmtId="2" fontId="12" fillId="0" borderId="0" xfId="0" applyNumberFormat="1" applyFont="1"/>
    <xf numFmtId="0" fontId="10" fillId="0" borderId="0" xfId="4" applyFont="1" applyAlignment="1" applyProtection="1">
      <alignment horizontal="left"/>
      <protection locked="0"/>
    </xf>
    <xf numFmtId="0" fontId="11" fillId="0" borderId="1" xfId="4" applyFont="1" applyBorder="1" applyAlignment="1">
      <alignment horizontal="left"/>
    </xf>
    <xf numFmtId="0" fontId="37" fillId="0" borderId="0" xfId="0" applyFont="1"/>
    <xf numFmtId="0" fontId="42" fillId="0" borderId="0" xfId="3" applyFont="1"/>
    <xf numFmtId="0" fontId="41" fillId="0" borderId="0" xfId="3" applyFont="1" applyAlignment="1">
      <alignment horizontal="left"/>
    </xf>
    <xf numFmtId="0" fontId="11" fillId="0" borderId="0" xfId="4" applyFont="1"/>
    <xf numFmtId="0" fontId="11" fillId="0" borderId="0" xfId="0" applyFont="1" applyAlignment="1">
      <alignment horizontal="left"/>
    </xf>
    <xf numFmtId="0" fontId="4" fillId="3" borderId="0" xfId="3" applyFill="1"/>
    <xf numFmtId="1" fontId="4" fillId="3" borderId="0" xfId="3" applyNumberFormat="1" applyFill="1"/>
    <xf numFmtId="0" fontId="0" fillId="3" borderId="0" xfId="0" applyFill="1"/>
    <xf numFmtId="0" fontId="5" fillId="3" borderId="0" xfId="3" applyFont="1" applyFill="1"/>
    <xf numFmtId="167" fontId="5" fillId="3" borderId="0" xfId="3" applyNumberFormat="1" applyFont="1" applyFill="1"/>
    <xf numFmtId="0" fontId="34" fillId="0" borderId="0" xfId="3" quotePrefix="1" applyFont="1" applyAlignment="1">
      <alignment horizontal="centerContinuous"/>
    </xf>
    <xf numFmtId="0" fontId="36" fillId="0" borderId="0" xfId="3" applyFont="1" applyAlignment="1">
      <alignment horizontal="centerContinuous"/>
    </xf>
    <xf numFmtId="0" fontId="36" fillId="0" borderId="0" xfId="3" applyFont="1" applyAlignment="1" applyProtection="1">
      <alignment horizontal="centerContinuous"/>
      <protection locked="0"/>
    </xf>
    <xf numFmtId="0" fontId="36" fillId="0" borderId="1" xfId="3" applyFont="1" applyBorder="1" applyAlignment="1">
      <alignment horizontal="right"/>
    </xf>
    <xf numFmtId="0" fontId="36" fillId="0" borderId="1" xfId="3" applyFont="1" applyBorder="1" applyAlignment="1" applyProtection="1">
      <alignment horizontal="right"/>
      <protection locked="0"/>
    </xf>
    <xf numFmtId="0" fontId="43" fillId="0" borderId="0" xfId="3" applyFont="1"/>
    <xf numFmtId="0" fontId="43" fillId="0" borderId="0" xfId="0" applyFont="1"/>
    <xf numFmtId="165" fontId="43" fillId="0" borderId="0" xfId="0" applyNumberFormat="1" applyFont="1"/>
    <xf numFmtId="0" fontId="44" fillId="0" borderId="0" xfId="3" applyFont="1"/>
    <xf numFmtId="2" fontId="45" fillId="3" borderId="0" xfId="1" applyNumberFormat="1" applyFont="1" applyFill="1" applyAlignment="1" applyProtection="1">
      <alignment horizontal="right"/>
    </xf>
    <xf numFmtId="164" fontId="45" fillId="3" borderId="0" xfId="2" applyNumberFormat="1" applyFont="1" applyFill="1" applyAlignment="1">
      <alignment horizontal="right"/>
    </xf>
    <xf numFmtId="4" fontId="45" fillId="3" borderId="0" xfId="2" applyNumberFormat="1" applyFont="1" applyFill="1" applyAlignment="1">
      <alignment horizontal="right"/>
    </xf>
    <xf numFmtId="165" fontId="45" fillId="3" borderId="0" xfId="2" applyNumberFormat="1" applyFont="1" applyFill="1" applyAlignment="1" applyProtection="1">
      <alignment horizontal="right"/>
      <protection locked="0"/>
    </xf>
    <xf numFmtId="165" fontId="45" fillId="3" borderId="0" xfId="2" applyNumberFormat="1" applyFont="1" applyFill="1" applyAlignment="1">
      <alignment horizontal="right"/>
    </xf>
    <xf numFmtId="2" fontId="45" fillId="3" borderId="0" xfId="2" applyNumberFormat="1" applyFont="1" applyFill="1" applyAlignment="1" applyProtection="1">
      <alignment horizontal="right"/>
      <protection locked="0"/>
    </xf>
    <xf numFmtId="2" fontId="45" fillId="3" borderId="0" xfId="2" applyNumberFormat="1" applyFont="1" applyFill="1" applyAlignment="1">
      <alignment horizontal="right"/>
    </xf>
    <xf numFmtId="3" fontId="43" fillId="0" borderId="0" xfId="0" applyNumberFormat="1" applyFont="1"/>
    <xf numFmtId="17" fontId="29" fillId="2" borderId="0" xfId="3" quotePrefix="1" applyNumberFormat="1" applyFont="1" applyFill="1" applyAlignment="1">
      <alignment horizontal="right"/>
    </xf>
    <xf numFmtId="0" fontId="12" fillId="0" borderId="0" xfId="0" applyFont="1" applyAlignment="1">
      <alignment horizontal="right"/>
    </xf>
    <xf numFmtId="0" fontId="0" fillId="2" borderId="0" xfId="0" applyFill="1"/>
    <xf numFmtId="0" fontId="5" fillId="0" borderId="1" xfId="3" applyFont="1" applyBorder="1"/>
    <xf numFmtId="0" fontId="35" fillId="1" borderId="0" xfId="3" applyFont="1" applyFill="1"/>
    <xf numFmtId="0" fontId="35" fillId="0" borderId="0" xfId="3" applyFont="1"/>
    <xf numFmtId="3" fontId="36" fillId="3" borderId="0" xfId="3" applyNumberFormat="1" applyFont="1" applyFill="1" applyAlignment="1">
      <alignment horizontal="right"/>
    </xf>
    <xf numFmtId="3" fontId="36" fillId="3" borderId="0" xfId="3" applyNumberFormat="1" applyFont="1" applyFill="1"/>
    <xf numFmtId="166" fontId="36" fillId="3" borderId="0" xfId="3" applyNumberFormat="1" applyFont="1" applyFill="1" applyAlignment="1">
      <alignment horizontal="right"/>
    </xf>
    <xf numFmtId="0" fontId="43" fillId="0" borderId="0" xfId="3" applyFont="1" applyAlignment="1">
      <alignment horizontal="right"/>
    </xf>
    <xf numFmtId="0" fontId="43" fillId="1" borderId="0" xfId="3" applyFont="1" applyFill="1"/>
    <xf numFmtId="0" fontId="43" fillId="1" borderId="0" xfId="3" applyFont="1" applyFill="1" applyAlignment="1">
      <alignment horizontal="right"/>
    </xf>
    <xf numFmtId="0" fontId="43" fillId="1" borderId="0" xfId="3" applyFont="1" applyFill="1" applyAlignment="1">
      <alignment horizontal="left"/>
    </xf>
    <xf numFmtId="0" fontId="43" fillId="3" borderId="0" xfId="3" applyFont="1" applyFill="1"/>
    <xf numFmtId="0" fontId="43" fillId="3" borderId="0" xfId="3" applyFont="1" applyFill="1" applyAlignment="1">
      <alignment horizontal="right"/>
    </xf>
    <xf numFmtId="0" fontId="43" fillId="0" borderId="0" xfId="3" applyFont="1" applyAlignment="1">
      <alignment horizontal="left"/>
    </xf>
    <xf numFmtId="0" fontId="36" fillId="0" borderId="1" xfId="3" applyFont="1" applyBorder="1" applyAlignment="1">
      <alignment horizontal="centerContinuous"/>
    </xf>
    <xf numFmtId="0" fontId="47" fillId="0" borderId="0" xfId="6" applyFont="1" applyBorder="1" applyAlignment="1">
      <alignment horizontal="left"/>
    </xf>
    <xf numFmtId="0" fontId="47" fillId="1" borderId="0" xfId="6" applyFont="1" applyFill="1" applyBorder="1" applyAlignment="1">
      <alignment horizontal="left"/>
    </xf>
    <xf numFmtId="169" fontId="47" fillId="1" borderId="0" xfId="6" applyNumberFormat="1" applyFont="1" applyFill="1" applyBorder="1" applyAlignment="1" applyProtection="1">
      <alignment horizontal="right"/>
      <protection locked="0"/>
    </xf>
    <xf numFmtId="171" fontId="47" fillId="1" borderId="0" xfId="6" applyNumberFormat="1" applyFont="1" applyFill="1" applyBorder="1" applyAlignment="1" applyProtection="1">
      <alignment horizontal="right"/>
      <protection locked="0"/>
    </xf>
    <xf numFmtId="3" fontId="47" fillId="1" borderId="0" xfId="6" applyNumberFormat="1" applyFont="1" applyFill="1" applyBorder="1" applyAlignment="1">
      <alignment horizontal="right"/>
    </xf>
    <xf numFmtId="169" fontId="47" fillId="1" borderId="0" xfId="6" applyNumberFormat="1" applyFont="1" applyFill="1" applyBorder="1" applyAlignment="1">
      <alignment horizontal="right"/>
    </xf>
    <xf numFmtId="165" fontId="47" fillId="1" borderId="0" xfId="6" applyNumberFormat="1" applyFont="1" applyFill="1" applyBorder="1" applyAlignment="1" applyProtection="1">
      <alignment horizontal="center"/>
      <protection locked="0"/>
    </xf>
    <xf numFmtId="169" fontId="47" fillId="0" borderId="0" xfId="6" applyNumberFormat="1" applyFont="1" applyBorder="1" applyAlignment="1" applyProtection="1">
      <alignment horizontal="right"/>
      <protection locked="0"/>
    </xf>
    <xf numFmtId="171" fontId="47" fillId="0" borderId="0" xfId="6" applyNumberFormat="1" applyFont="1" applyBorder="1" applyAlignment="1" applyProtection="1">
      <alignment horizontal="right"/>
      <protection locked="0"/>
    </xf>
    <xf numFmtId="3" fontId="47" fillId="0" borderId="0" xfId="6" applyNumberFormat="1" applyFont="1" applyBorder="1" applyAlignment="1">
      <alignment horizontal="right"/>
    </xf>
    <xf numFmtId="169" fontId="47" fillId="0" borderId="0" xfId="6" applyNumberFormat="1" applyFont="1" applyBorder="1" applyAlignment="1">
      <alignment horizontal="right"/>
    </xf>
    <xf numFmtId="165" fontId="47" fillId="0" borderId="0" xfId="6" applyNumberFormat="1" applyFont="1" applyBorder="1" applyAlignment="1" applyProtection="1">
      <alignment horizontal="center"/>
      <protection locked="0"/>
    </xf>
    <xf numFmtId="3" fontId="47" fillId="0" borderId="0" xfId="0" applyNumberFormat="1" applyFont="1"/>
    <xf numFmtId="3" fontId="47" fillId="0" borderId="0" xfId="5" applyNumberFormat="1" applyFont="1"/>
    <xf numFmtId="0" fontId="32" fillId="0" borderId="2" xfId="6" applyFont="1" applyBorder="1" applyAlignment="1">
      <alignment horizontal="left"/>
    </xf>
    <xf numFmtId="3" fontId="32" fillId="0" borderId="2" xfId="6" applyNumberFormat="1" applyFont="1" applyBorder="1" applyProtection="1">
      <protection locked="0"/>
    </xf>
    <xf numFmtId="165" fontId="32" fillId="0" borderId="2" xfId="6" applyNumberFormat="1" applyFont="1" applyBorder="1" applyAlignment="1" applyProtection="1">
      <alignment horizontal="center"/>
      <protection locked="0"/>
    </xf>
    <xf numFmtId="3" fontId="38" fillId="0" borderId="2" xfId="6" applyNumberFormat="1" applyFont="1" applyBorder="1" applyProtection="1">
      <protection locked="0"/>
    </xf>
    <xf numFmtId="0" fontId="39" fillId="0" borderId="2" xfId="6" applyFont="1" applyBorder="1"/>
    <xf numFmtId="165" fontId="32" fillId="0" borderId="2" xfId="6" applyNumberFormat="1" applyFont="1" applyBorder="1" applyProtection="1">
      <protection locked="0"/>
    </xf>
    <xf numFmtId="3" fontId="38" fillId="0" borderId="0" xfId="6" applyNumberFormat="1" applyFont="1" applyBorder="1" applyProtection="1">
      <protection locked="0"/>
    </xf>
    <xf numFmtId="0" fontId="39" fillId="0" borderId="0" xfId="6" applyFont="1" applyBorder="1"/>
    <xf numFmtId="165" fontId="32" fillId="0" borderId="0" xfId="6" applyNumberFormat="1" applyFont="1" applyBorder="1" applyProtection="1">
      <protection locked="0"/>
    </xf>
    <xf numFmtId="0" fontId="34" fillId="0" borderId="0" xfId="2" applyFont="1" applyAlignment="1">
      <alignment horizontal="centerContinuous"/>
    </xf>
    <xf numFmtId="0" fontId="16" fillId="2" borderId="0" xfId="0" applyFont="1" applyFill="1" applyAlignment="1">
      <alignment horizontal="centerContinuous" vertical="center"/>
    </xf>
    <xf numFmtId="0" fontId="0" fillId="0" borderId="0" xfId="0" applyAlignment="1">
      <alignment vertical="center"/>
    </xf>
    <xf numFmtId="0" fontId="31" fillId="2" borderId="0" xfId="0" applyFont="1" applyFill="1" applyAlignment="1">
      <alignment horizontal="centerContinuous" vertical="center"/>
    </xf>
    <xf numFmtId="0" fontId="32" fillId="0" borderId="0" xfId="3" quotePrefix="1" applyFont="1" applyAlignment="1" applyProtection="1">
      <alignment horizontal="center"/>
      <protection locked="0"/>
    </xf>
    <xf numFmtId="165" fontId="5" fillId="3" borderId="0" xfId="4" applyNumberFormat="1" applyFont="1" applyFill="1" applyAlignment="1">
      <alignment horizontal="right"/>
    </xf>
    <xf numFmtId="165" fontId="5" fillId="3" borderId="0" xfId="4" applyNumberFormat="1" applyFont="1" applyFill="1" applyAlignment="1">
      <alignment horizontal="center"/>
    </xf>
    <xf numFmtId="0" fontId="5" fillId="3" borderId="0" xfId="4" applyFont="1" applyFill="1" applyAlignment="1">
      <alignment horizontal="right"/>
    </xf>
    <xf numFmtId="0" fontId="5" fillId="3" borderId="0" xfId="4" applyFont="1" applyFill="1" applyAlignment="1">
      <alignment horizontal="center"/>
    </xf>
    <xf numFmtId="0" fontId="5" fillId="0" borderId="0" xfId="4" quotePrefix="1" applyFont="1" applyAlignment="1">
      <alignment horizontal="center"/>
    </xf>
    <xf numFmtId="3" fontId="5" fillId="0" borderId="0" xfId="4" applyNumberFormat="1" applyFont="1" applyAlignment="1" applyProtection="1">
      <alignment horizontal="center"/>
      <protection locked="0"/>
    </xf>
    <xf numFmtId="0" fontId="5" fillId="1" borderId="0" xfId="4" quotePrefix="1" applyFont="1" applyFill="1" applyAlignment="1">
      <alignment horizontal="center"/>
    </xf>
    <xf numFmtId="3" fontId="5" fillId="1" borderId="0" xfId="4" applyNumberFormat="1" applyFont="1" applyFill="1" applyAlignment="1" applyProtection="1">
      <alignment horizontal="center"/>
      <protection locked="0"/>
    </xf>
    <xf numFmtId="0" fontId="5" fillId="1" borderId="0" xfId="4" applyFont="1" applyFill="1" applyAlignment="1">
      <alignment horizontal="center"/>
    </xf>
    <xf numFmtId="165" fontId="5" fillId="0" borderId="0" xfId="4" applyNumberFormat="1" applyFont="1" applyAlignment="1" applyProtection="1">
      <alignment horizontal="right"/>
      <protection locked="0"/>
    </xf>
    <xf numFmtId="165" fontId="5" fillId="0" borderId="0" xfId="4" applyNumberFormat="1" applyFont="1" applyAlignment="1" applyProtection="1">
      <alignment horizontal="center"/>
      <protection locked="0"/>
    </xf>
    <xf numFmtId="3" fontId="5" fillId="3" borderId="0" xfId="4" applyNumberFormat="1" applyFont="1" applyFill="1" applyAlignment="1" applyProtection="1">
      <alignment horizontal="right"/>
      <protection locked="0"/>
    </xf>
    <xf numFmtId="3" fontId="5" fillId="3" borderId="0" xfId="4" applyNumberFormat="1" applyFont="1" applyFill="1" applyAlignment="1" applyProtection="1">
      <alignment horizontal="center"/>
      <protection locked="0"/>
    </xf>
    <xf numFmtId="165" fontId="5" fillId="3" borderId="0" xfId="4" applyNumberFormat="1" applyFont="1" applyFill="1" applyAlignment="1" applyProtection="1">
      <alignment horizontal="right"/>
      <protection locked="0"/>
    </xf>
    <xf numFmtId="165" fontId="5" fillId="3" borderId="0" xfId="4" applyNumberFormat="1" applyFont="1" applyFill="1" applyAlignment="1" applyProtection="1">
      <alignment horizontal="center"/>
      <protection locked="0"/>
    </xf>
    <xf numFmtId="0" fontId="2" fillId="0" borderId="0" xfId="0" applyFont="1"/>
    <xf numFmtId="3" fontId="44" fillId="0" borderId="0" xfId="3" applyNumberFormat="1" applyFont="1"/>
    <xf numFmtId="166" fontId="46" fillId="3" borderId="0" xfId="3" applyNumberFormat="1" applyFont="1" applyFill="1" applyAlignment="1">
      <alignment horizontal="left"/>
    </xf>
    <xf numFmtId="49" fontId="26" fillId="0" borderId="0" xfId="6" applyNumberFormat="1" applyFont="1" applyAlignment="1">
      <alignment horizontal="left"/>
    </xf>
    <xf numFmtId="165" fontId="26" fillId="0" borderId="0" xfId="6" applyNumberFormat="1" applyFont="1" applyAlignment="1" applyProtection="1">
      <alignment horizontal="left"/>
      <protection locked="0"/>
    </xf>
    <xf numFmtId="3" fontId="47" fillId="1" borderId="0" xfId="0" applyNumberFormat="1" applyFont="1" applyFill="1" applyProtection="1">
      <protection locked="0"/>
    </xf>
    <xf numFmtId="3" fontId="47" fillId="1" borderId="0" xfId="5" applyNumberFormat="1" applyFont="1" applyFill="1" applyProtection="1">
      <protection locked="0"/>
    </xf>
    <xf numFmtId="3" fontId="47" fillId="0" borderId="0" xfId="0" applyNumberFormat="1" applyFont="1" applyProtection="1">
      <protection locked="0"/>
    </xf>
    <xf numFmtId="3" fontId="47" fillId="0" borderId="0" xfId="5" applyNumberFormat="1" applyFont="1" applyProtection="1">
      <protection locked="0"/>
    </xf>
    <xf numFmtId="171" fontId="47" fillId="1" borderId="0" xfId="5" applyNumberFormat="1" applyFont="1" applyFill="1" applyAlignment="1" applyProtection="1">
      <alignment horizontal="right"/>
      <protection locked="0"/>
    </xf>
    <xf numFmtId="171" fontId="47" fillId="0" borderId="0" xfId="5" applyNumberFormat="1" applyFont="1" applyAlignment="1" applyProtection="1">
      <alignment horizontal="right"/>
      <protection locked="0"/>
    </xf>
    <xf numFmtId="0" fontId="0" fillId="0" borderId="0" xfId="0" applyProtection="1">
      <protection locked="0"/>
    </xf>
    <xf numFmtId="165" fontId="0" fillId="0" borderId="0" xfId="0" applyNumberFormat="1" applyProtection="1">
      <protection locked="0"/>
    </xf>
    <xf numFmtId="166" fontId="36" fillId="3" borderId="0" xfId="3" applyNumberFormat="1" applyFont="1" applyFill="1" applyAlignment="1">
      <alignment horizontal="left"/>
    </xf>
    <xf numFmtId="0" fontId="11" fillId="0" borderId="0" xfId="2" applyFont="1" applyAlignment="1" applyProtection="1">
      <alignment horizontal="center"/>
      <protection locked="0"/>
    </xf>
    <xf numFmtId="0" fontId="11" fillId="0" borderId="0" xfId="2" applyFont="1" applyAlignment="1" applyProtection="1">
      <alignment horizontal="right"/>
      <protection locked="0"/>
    </xf>
    <xf numFmtId="164" fontId="11" fillId="4" borderId="0" xfId="2" applyNumberFormat="1" applyFont="1" applyFill="1" applyAlignment="1">
      <alignment horizontal="right"/>
    </xf>
    <xf numFmtId="164" fontId="11" fillId="0" borderId="0" xfId="2" applyNumberFormat="1" applyFont="1" applyAlignment="1">
      <alignment horizontal="right"/>
    </xf>
    <xf numFmtId="168" fontId="11" fillId="4" borderId="0" xfId="2" applyNumberFormat="1" applyFont="1" applyFill="1" applyAlignment="1">
      <alignment horizontal="right"/>
    </xf>
    <xf numFmtId="165" fontId="11" fillId="4" borderId="0" xfId="2" applyNumberFormat="1" applyFont="1" applyFill="1" applyAlignment="1" applyProtection="1">
      <alignment horizontal="right"/>
      <protection locked="0"/>
    </xf>
    <xf numFmtId="165" fontId="11" fillId="4" borderId="0" xfId="2" applyNumberFormat="1" applyFont="1" applyFill="1" applyAlignment="1">
      <alignment horizontal="right"/>
    </xf>
    <xf numFmtId="168" fontId="11" fillId="4" borderId="0" xfId="2" applyNumberFormat="1" applyFont="1" applyFill="1" applyAlignment="1" applyProtection="1">
      <alignment horizontal="right"/>
      <protection locked="0"/>
    </xf>
    <xf numFmtId="0" fontId="11" fillId="0" borderId="0" xfId="2" quotePrefix="1" applyFont="1" applyAlignment="1" applyProtection="1">
      <alignment horizontal="right"/>
      <protection locked="0"/>
    </xf>
    <xf numFmtId="0" fontId="11" fillId="0" borderId="0" xfId="2" applyFont="1" applyAlignment="1">
      <alignment horizontal="right"/>
    </xf>
    <xf numFmtId="0" fontId="11" fillId="0" borderId="0" xfId="2" applyFont="1"/>
    <xf numFmtId="3" fontId="25" fillId="0" borderId="0" xfId="0" applyNumberFormat="1" applyFont="1"/>
    <xf numFmtId="10" fontId="0" fillId="0" borderId="0" xfId="0" applyNumberFormat="1"/>
    <xf numFmtId="3" fontId="5" fillId="0" borderId="0" xfId="3" applyNumberFormat="1" applyFont="1"/>
    <xf numFmtId="0" fontId="49" fillId="0" borderId="0" xfId="0" applyFont="1"/>
    <xf numFmtId="3" fontId="47" fillId="1" borderId="0" xfId="5" applyNumberFormat="1" applyFont="1" applyFill="1"/>
    <xf numFmtId="165" fontId="0" fillId="0" borderId="0" xfId="0" applyNumberFormat="1"/>
    <xf numFmtId="0" fontId="16" fillId="0" borderId="0" xfId="0" applyFont="1" applyAlignment="1">
      <alignment horizontal="centerContinuous"/>
    </xf>
    <xf numFmtId="0" fontId="30" fillId="0" borderId="0" xfId="0" applyFont="1" applyAlignment="1">
      <alignment horizontal="centerContinuous"/>
    </xf>
    <xf numFmtId="0" fontId="1" fillId="0" borderId="0" xfId="0" applyFont="1"/>
    <xf numFmtId="167" fontId="5" fillId="0" borderId="0" xfId="3" quotePrefix="1" applyNumberFormat="1" applyFont="1"/>
    <xf numFmtId="17" fontId="4" fillId="0" borderId="0" xfId="3" quotePrefix="1" applyNumberFormat="1"/>
    <xf numFmtId="3" fontId="43" fillId="3" borderId="0" xfId="6" applyNumberFormat="1" applyFont="1" applyFill="1" applyBorder="1" applyProtection="1">
      <protection locked="0"/>
    </xf>
    <xf numFmtId="167" fontId="4" fillId="0" borderId="0" xfId="3" applyNumberFormat="1" applyAlignment="1" applyProtection="1">
      <alignment horizontal="right"/>
      <protection locked="0"/>
    </xf>
    <xf numFmtId="0" fontId="4" fillId="0" borderId="0" xfId="3" applyAlignment="1">
      <alignment horizontal="right"/>
    </xf>
    <xf numFmtId="0" fontId="0" fillId="0" borderId="0" xfId="0" quotePrefix="1"/>
    <xf numFmtId="0" fontId="51" fillId="0" borderId="0" xfId="0" applyFont="1" applyAlignment="1">
      <alignment horizontal="centerContinuous"/>
    </xf>
    <xf numFmtId="0" fontId="51" fillId="0" borderId="0" xfId="0" applyFont="1"/>
    <xf numFmtId="168" fontId="52" fillId="4" borderId="0" xfId="1" applyNumberFormat="1" applyFont="1" applyFill="1" applyAlignment="1" applyProtection="1">
      <alignment horizontal="right"/>
    </xf>
    <xf numFmtId="164" fontId="52" fillId="4" borderId="0" xfId="2" applyNumberFormat="1" applyFont="1" applyFill="1" applyAlignment="1">
      <alignment horizontal="right"/>
    </xf>
    <xf numFmtId="164" fontId="52" fillId="0" borderId="0" xfId="2" applyNumberFormat="1" applyFont="1" applyAlignment="1">
      <alignment horizontal="right"/>
    </xf>
    <xf numFmtId="168" fontId="52" fillId="4" borderId="0" xfId="2" applyNumberFormat="1" applyFont="1" applyFill="1" applyAlignment="1">
      <alignment horizontal="right"/>
    </xf>
    <xf numFmtId="165" fontId="52" fillId="4" borderId="0" xfId="2" applyNumberFormat="1" applyFont="1" applyFill="1" applyAlignment="1" applyProtection="1">
      <alignment horizontal="right"/>
      <protection locked="0"/>
    </xf>
    <xf numFmtId="165" fontId="52" fillId="4" borderId="0" xfId="2" applyNumberFormat="1" applyFont="1" applyFill="1" applyAlignment="1">
      <alignment horizontal="right"/>
    </xf>
    <xf numFmtId="168" fontId="52" fillId="4" borderId="0" xfId="2" applyNumberFormat="1" applyFont="1" applyFill="1" applyAlignment="1" applyProtection="1">
      <alignment horizontal="right"/>
      <protection locked="0"/>
    </xf>
    <xf numFmtId="167" fontId="0" fillId="0" borderId="0" xfId="0" applyNumberFormat="1"/>
    <xf numFmtId="0" fontId="41" fillId="0" borderId="0" xfId="6" applyFont="1" applyBorder="1" applyAlignment="1">
      <alignment horizontal="left"/>
    </xf>
    <xf numFmtId="0" fontId="53" fillId="0" borderId="0" xfId="0" applyFont="1"/>
    <xf numFmtId="0" fontId="53" fillId="0" borderId="0" xfId="0" applyFont="1" applyAlignment="1">
      <alignment horizontal="center"/>
    </xf>
    <xf numFmtId="0" fontId="54" fillId="0" borderId="0" xfId="2" applyFont="1" applyAlignment="1" applyProtection="1">
      <alignment horizontal="center"/>
      <protection locked="0"/>
    </xf>
    <xf numFmtId="0" fontId="54" fillId="0" borderId="0" xfId="2" applyFont="1" applyAlignment="1" applyProtection="1">
      <alignment horizontal="right"/>
      <protection locked="0"/>
    </xf>
    <xf numFmtId="0" fontId="54" fillId="0" borderId="0" xfId="2" quotePrefix="1" applyFont="1" applyAlignment="1" applyProtection="1">
      <alignment horizontal="center"/>
      <protection locked="0"/>
    </xf>
    <xf numFmtId="3" fontId="46" fillId="3" borderId="0" xfId="6" applyNumberFormat="1" applyFont="1" applyFill="1" applyBorder="1" applyProtection="1">
      <protection locked="0"/>
    </xf>
    <xf numFmtId="0" fontId="55" fillId="0" borderId="0" xfId="0" applyFont="1" applyAlignment="1">
      <alignment horizontal="centerContinuous"/>
    </xf>
    <xf numFmtId="0" fontId="12" fillId="0" borderId="0" xfId="0" applyFont="1" applyAlignment="1">
      <alignment horizontal="left"/>
    </xf>
    <xf numFmtId="165" fontId="5" fillId="0" borderId="0" xfId="4" applyNumberFormat="1" applyFont="1" applyAlignment="1" applyProtection="1">
      <alignment horizontal="left"/>
      <protection locked="0"/>
    </xf>
    <xf numFmtId="3" fontId="50" fillId="0" borderId="0" xfId="3" applyNumberFormat="1" applyFont="1" applyAlignment="1" applyProtection="1">
      <alignment horizontal="right"/>
      <protection locked="0"/>
    </xf>
    <xf numFmtId="0" fontId="54" fillId="0" borderId="0" xfId="2" applyFont="1" applyAlignment="1">
      <alignment horizontal="center"/>
    </xf>
    <xf numFmtId="0" fontId="54" fillId="0" borderId="0" xfId="2" applyFont="1" applyAlignment="1">
      <alignment horizontal="right"/>
    </xf>
    <xf numFmtId="0" fontId="53" fillId="0" borderId="0" xfId="0" applyFont="1" applyProtection="1">
      <protection locked="0"/>
    </xf>
    <xf numFmtId="17" fontId="12" fillId="0" borderId="0" xfId="0" applyNumberFormat="1" applyFont="1"/>
    <xf numFmtId="165" fontId="12" fillId="0" borderId="0" xfId="0" applyNumberFormat="1" applyFont="1"/>
    <xf numFmtId="0" fontId="36" fillId="1" borderId="0" xfId="0" applyFont="1" applyFill="1" applyProtection="1">
      <protection locked="0"/>
    </xf>
    <xf numFmtId="165" fontId="32" fillId="1" borderId="0" xfId="6" applyNumberFormat="1" applyFont="1" applyFill="1" applyBorder="1" applyAlignment="1" applyProtection="1">
      <alignment horizontal="center"/>
      <protection locked="0"/>
    </xf>
    <xf numFmtId="0" fontId="36" fillId="0" borderId="0" xfId="0" applyFont="1" applyProtection="1">
      <protection locked="0"/>
    </xf>
    <xf numFmtId="0" fontId="3" fillId="0" borderId="0" xfId="0" applyFont="1"/>
    <xf numFmtId="0" fontId="36" fillId="0" borderId="0" xfId="3" applyFont="1" applyAlignment="1">
      <alignment horizontal="center"/>
    </xf>
    <xf numFmtId="0" fontId="36" fillId="0" borderId="0" xfId="3" applyFont="1" applyAlignment="1" applyProtection="1">
      <alignment horizontal="center"/>
      <protection locked="0"/>
    </xf>
    <xf numFmtId="0" fontId="56" fillId="1" borderId="0" xfId="3" applyFont="1" applyFill="1" applyAlignment="1">
      <alignment horizontal="right"/>
    </xf>
    <xf numFmtId="166" fontId="56" fillId="1" borderId="0" xfId="3" applyNumberFormat="1" applyFont="1" applyFill="1"/>
    <xf numFmtId="0" fontId="6" fillId="0" borderId="0" xfId="2" applyFont="1" applyAlignment="1" applyProtection="1">
      <alignment horizontal="center"/>
      <protection locked="0"/>
    </xf>
    <xf numFmtId="0" fontId="6" fillId="0" borderId="1" xfId="2" applyFont="1" applyBorder="1" applyAlignment="1" applyProtection="1">
      <alignment horizontal="center"/>
      <protection locked="0"/>
    </xf>
    <xf numFmtId="167" fontId="5" fillId="0" borderId="0" xfId="4" applyNumberFormat="1" applyFont="1" applyAlignment="1" applyProtection="1">
      <alignment horizontal="left"/>
      <protection locked="0"/>
    </xf>
    <xf numFmtId="167" fontId="5" fillId="1" borderId="0" xfId="4" applyNumberFormat="1" applyFont="1" applyFill="1" applyAlignment="1" applyProtection="1">
      <alignment horizontal="left"/>
      <protection locked="0"/>
    </xf>
    <xf numFmtId="165" fontId="5" fillId="1" borderId="0" xfId="4" applyNumberFormat="1" applyFont="1" applyFill="1" applyAlignment="1" applyProtection="1">
      <alignment horizontal="left"/>
      <protection locked="0"/>
    </xf>
    <xf numFmtId="3" fontId="25" fillId="1" borderId="0" xfId="3" applyNumberFormat="1" applyFont="1" applyFill="1" applyAlignment="1" applyProtection="1">
      <alignment horizontal="right"/>
      <protection locked="0"/>
    </xf>
    <xf numFmtId="3" fontId="25" fillId="1" borderId="0" xfId="3" applyNumberFormat="1" applyFont="1" applyFill="1" applyAlignment="1">
      <alignment horizontal="right"/>
    </xf>
    <xf numFmtId="166" fontId="25" fillId="1" borderId="0" xfId="3" applyNumberFormat="1" applyFont="1" applyFill="1"/>
    <xf numFmtId="2" fontId="5" fillId="1" borderId="0" xfId="4" applyNumberFormat="1" applyFont="1" applyFill="1" applyAlignment="1" applyProtection="1">
      <alignment horizontal="left"/>
      <protection locked="0"/>
    </xf>
    <xf numFmtId="49" fontId="5" fillId="1" borderId="0" xfId="4" applyNumberFormat="1" applyFont="1" applyFill="1" applyAlignment="1" applyProtection="1">
      <alignment horizontal="left"/>
      <protection locked="0"/>
    </xf>
    <xf numFmtId="0" fontId="49" fillId="0" borderId="0" xfId="6" applyFont="1" applyBorder="1"/>
    <xf numFmtId="165" fontId="49" fillId="0" borderId="0" xfId="6" applyNumberFormat="1" applyFont="1" applyBorder="1"/>
    <xf numFmtId="0" fontId="1" fillId="0" borderId="1" xfId="3" applyFont="1" applyBorder="1" applyAlignment="1" applyProtection="1">
      <alignment horizontal="center"/>
      <protection locked="0"/>
    </xf>
    <xf numFmtId="0" fontId="1" fillId="0" borderId="0" xfId="3" applyFont="1"/>
    <xf numFmtId="0" fontId="1" fillId="1" borderId="0" xfId="3" applyFont="1" applyFill="1"/>
    <xf numFmtId="0" fontId="36" fillId="0" borderId="0" xfId="3" applyFont="1"/>
    <xf numFmtId="0" fontId="6" fillId="3" borderId="0" xfId="2" applyFont="1" applyFill="1" applyAlignment="1">
      <alignment horizontal="left"/>
    </xf>
    <xf numFmtId="165" fontId="5" fillId="1" borderId="0" xfId="4" applyNumberFormat="1" applyFont="1" applyFill="1" applyAlignment="1" applyProtection="1">
      <alignment horizontal="right"/>
      <protection locked="0"/>
    </xf>
    <xf numFmtId="0" fontId="34" fillId="0" borderId="0" xfId="6" applyFont="1" applyBorder="1" applyAlignment="1">
      <alignment horizontal="center"/>
    </xf>
    <xf numFmtId="0" fontId="48" fillId="0" borderId="0" xfId="6" applyFont="1" applyBorder="1" applyAlignment="1">
      <alignment horizontal="center"/>
    </xf>
    <xf numFmtId="0" fontId="17" fillId="0" borderId="0" xfId="0" applyFont="1" applyAlignment="1">
      <alignment horizontal="centerContinuous"/>
    </xf>
    <xf numFmtId="0" fontId="12" fillId="0" borderId="0" xfId="3" applyFont="1"/>
    <xf numFmtId="0" fontId="12" fillId="0" borderId="0" xfId="3" applyFont="1" applyAlignment="1">
      <alignment horizontal="right"/>
    </xf>
    <xf numFmtId="0" fontId="1" fillId="0" borderId="1" xfId="3" quotePrefix="1" applyFont="1" applyBorder="1" applyAlignment="1" applyProtection="1">
      <alignment horizontal="center"/>
      <protection locked="0"/>
    </xf>
    <xf numFmtId="0" fontId="4" fillId="0" borderId="1" xfId="3" applyBorder="1"/>
    <xf numFmtId="0" fontId="1" fillId="0" borderId="0" xfId="3" applyFont="1" applyAlignment="1">
      <alignment horizontal="right"/>
    </xf>
    <xf numFmtId="0" fontId="1" fillId="0" borderId="0" xfId="3" applyFont="1" applyAlignment="1" applyProtection="1">
      <alignment horizontal="right"/>
      <protection locked="0"/>
    </xf>
    <xf numFmtId="0" fontId="10" fillId="0" borderId="0" xfId="3" applyFont="1"/>
    <xf numFmtId="0" fontId="1" fillId="3" borderId="0" xfId="3" applyFont="1" applyFill="1"/>
    <xf numFmtId="0" fontId="25" fillId="3" borderId="0" xfId="3" applyFont="1" applyFill="1" applyAlignment="1">
      <alignment horizontal="right"/>
    </xf>
    <xf numFmtId="0" fontId="3" fillId="3" borderId="0" xfId="3" applyFont="1" applyFill="1" applyAlignment="1">
      <alignment horizontal="right"/>
    </xf>
    <xf numFmtId="3" fontId="25" fillId="3" borderId="0" xfId="3" applyNumberFormat="1" applyFont="1" applyFill="1" applyAlignment="1">
      <alignment horizontal="right"/>
    </xf>
    <xf numFmtId="166" fontId="25" fillId="3" borderId="0" xfId="3" applyNumberFormat="1" applyFont="1" applyFill="1" applyAlignment="1">
      <alignment horizontal="right"/>
    </xf>
    <xf numFmtId="0" fontId="3" fillId="1" borderId="0" xfId="3" applyFont="1" applyFill="1"/>
    <xf numFmtId="0" fontId="3" fillId="1" borderId="0" xfId="3" applyFont="1" applyFill="1" applyAlignment="1">
      <alignment horizontal="right"/>
    </xf>
    <xf numFmtId="3" fontId="25" fillId="1" borderId="0" xfId="3" applyNumberFormat="1" applyFont="1" applyFill="1"/>
    <xf numFmtId="166" fontId="25" fillId="1" borderId="0" xfId="3" applyNumberFormat="1" applyFont="1" applyFill="1" applyAlignment="1">
      <alignment horizontal="right"/>
    </xf>
    <xf numFmtId="0" fontId="12" fillId="1" borderId="0" xfId="3" applyFont="1" applyFill="1"/>
    <xf numFmtId="0" fontId="3" fillId="3" borderId="0" xfId="3" applyFont="1" applyFill="1"/>
    <xf numFmtId="3" fontId="25" fillId="3" borderId="0" xfId="3" applyNumberFormat="1" applyFont="1" applyFill="1"/>
    <xf numFmtId="0" fontId="12" fillId="3" borderId="0" xfId="3" applyFont="1" applyFill="1"/>
    <xf numFmtId="0" fontId="3" fillId="1" borderId="0" xfId="3" quotePrefix="1" applyFont="1" applyFill="1" applyAlignment="1">
      <alignment horizontal="left"/>
    </xf>
    <xf numFmtId="166" fontId="25" fillId="1" borderId="0" xfId="3" applyNumberFormat="1" applyFont="1" applyFill="1" applyAlignment="1">
      <alignment horizontal="left"/>
    </xf>
    <xf numFmtId="0" fontId="2" fillId="0" borderId="0" xfId="3" applyFont="1" applyAlignment="1">
      <alignment horizontal="right"/>
    </xf>
    <xf numFmtId="3" fontId="25" fillId="0" borderId="0" xfId="3" applyNumberFormat="1" applyFont="1"/>
    <xf numFmtId="3" fontId="25" fillId="0" borderId="0" xfId="3" applyNumberFormat="1" applyFont="1" applyProtection="1">
      <protection locked="0"/>
    </xf>
    <xf numFmtId="3" fontId="25" fillId="0" borderId="0" xfId="3" applyNumberFormat="1" applyFont="1" applyAlignment="1">
      <alignment horizontal="right"/>
    </xf>
    <xf numFmtId="166" fontId="25" fillId="0" borderId="0" xfId="3" applyNumberFormat="1" applyFont="1" applyAlignment="1">
      <alignment horizontal="right"/>
    </xf>
    <xf numFmtId="0" fontId="2" fillId="1" borderId="0" xfId="3" applyFont="1" applyFill="1" applyAlignment="1">
      <alignment horizontal="right"/>
    </xf>
    <xf numFmtId="3" fontId="25" fillId="1" borderId="0" xfId="3" applyNumberFormat="1" applyFont="1" applyFill="1" applyProtection="1">
      <protection locked="0"/>
    </xf>
    <xf numFmtId="0" fontId="3" fillId="0" borderId="0" xfId="3" applyFont="1" applyAlignment="1">
      <alignment horizontal="left"/>
    </xf>
    <xf numFmtId="0" fontId="3" fillId="0" borderId="0" xfId="3" applyFont="1" applyAlignment="1">
      <alignment horizontal="right"/>
    </xf>
    <xf numFmtId="3" fontId="3" fillId="0" borderId="0" xfId="3" applyNumberFormat="1" applyFont="1" applyAlignment="1">
      <alignment horizontal="right"/>
    </xf>
    <xf numFmtId="0" fontId="2" fillId="3" borderId="0" xfId="3" applyFont="1" applyFill="1" applyAlignment="1">
      <alignment horizontal="right"/>
    </xf>
    <xf numFmtId="3" fontId="25" fillId="3" borderId="0" xfId="3" applyNumberFormat="1" applyFont="1" applyFill="1" applyProtection="1">
      <protection locked="0"/>
    </xf>
    <xf numFmtId="166" fontId="25" fillId="3" borderId="0" xfId="3" quotePrefix="1" applyNumberFormat="1" applyFont="1" applyFill="1" applyAlignment="1">
      <alignment horizontal="right"/>
    </xf>
    <xf numFmtId="166" fontId="25" fillId="1" borderId="0" xfId="3" quotePrefix="1" applyNumberFormat="1" applyFont="1" applyFill="1" applyAlignment="1">
      <alignment horizontal="right"/>
    </xf>
    <xf numFmtId="166" fontId="25" fillId="0" borderId="0" xfId="3" quotePrefix="1" applyNumberFormat="1" applyFont="1" applyAlignment="1">
      <alignment horizontal="right"/>
    </xf>
    <xf numFmtId="0" fontId="3" fillId="0" borderId="0" xfId="3" applyFont="1"/>
    <xf numFmtId="0" fontId="1" fillId="3" borderId="0" xfId="6" applyFont="1" applyFill="1" applyBorder="1" applyAlignment="1">
      <alignment horizontal="left"/>
    </xf>
    <xf numFmtId="3" fontId="1" fillId="3" borderId="0" xfId="6" applyNumberFormat="1" applyFont="1" applyFill="1" applyBorder="1" applyProtection="1">
      <protection locked="0"/>
    </xf>
    <xf numFmtId="165" fontId="1" fillId="3" borderId="0" xfId="6" applyNumberFormat="1" applyFont="1" applyFill="1" applyBorder="1" applyAlignment="1" applyProtection="1">
      <alignment horizontal="center"/>
      <protection locked="0"/>
    </xf>
    <xf numFmtId="3" fontId="25" fillId="3" borderId="0" xfId="6" applyNumberFormat="1" applyFont="1" applyFill="1" applyBorder="1" applyProtection="1">
      <protection locked="0"/>
    </xf>
    <xf numFmtId="166" fontId="25" fillId="3" borderId="0" xfId="3" applyNumberFormat="1" applyFont="1" applyFill="1"/>
    <xf numFmtId="165" fontId="4" fillId="0" borderId="0" xfId="3" applyNumberFormat="1" applyProtection="1">
      <protection locked="0"/>
    </xf>
    <xf numFmtId="0" fontId="1" fillId="0" borderId="1" xfId="3" quotePrefix="1" applyFont="1" applyBorder="1" applyAlignment="1">
      <alignment horizontal="center"/>
    </xf>
    <xf numFmtId="165" fontId="4" fillId="0" borderId="0" xfId="3" applyNumberFormat="1" applyAlignment="1" applyProtection="1">
      <alignment horizontal="right"/>
      <protection locked="0"/>
    </xf>
    <xf numFmtId="0" fontId="25" fillId="0" borderId="0" xfId="3" applyFont="1" applyAlignment="1">
      <alignment horizontal="right"/>
    </xf>
    <xf numFmtId="3" fontId="25" fillId="0" borderId="0" xfId="3" applyNumberFormat="1" applyFont="1" applyAlignment="1" applyProtection="1">
      <alignment horizontal="right"/>
      <protection locked="0"/>
    </xf>
    <xf numFmtId="166" fontId="25" fillId="0" borderId="0" xfId="3" applyNumberFormat="1" applyFont="1"/>
    <xf numFmtId="0" fontId="25" fillId="1" borderId="0" xfId="3" applyFont="1" applyFill="1" applyAlignment="1">
      <alignment horizontal="right"/>
    </xf>
    <xf numFmtId="0" fontId="2" fillId="0" borderId="0" xfId="3" applyFont="1"/>
    <xf numFmtId="0" fontId="7" fillId="3" borderId="0" xfId="3" applyFont="1" applyFill="1"/>
    <xf numFmtId="0" fontId="8" fillId="0" borderId="0" xfId="3" applyFont="1" applyAlignment="1">
      <alignment horizontal="centerContinuous"/>
    </xf>
    <xf numFmtId="0" fontId="23" fillId="4" borderId="0" xfId="0" applyFont="1" applyFill="1" applyAlignment="1">
      <alignment horizontal="centerContinuous"/>
    </xf>
    <xf numFmtId="3" fontId="3" fillId="0" borderId="0" xfId="6" applyNumberFormat="1" applyFont="1" applyAlignment="1">
      <alignment horizontal="centerContinuous"/>
    </xf>
    <xf numFmtId="165" fontId="3" fillId="0" borderId="0" xfId="6" applyNumberFormat="1" applyFont="1" applyAlignment="1">
      <alignment horizontal="centerContinuous"/>
    </xf>
    <xf numFmtId="0" fontId="12" fillId="0" borderId="0" xfId="6" applyFont="1"/>
    <xf numFmtId="0" fontId="12" fillId="0" borderId="0" xfId="6" applyFont="1" applyAlignment="1">
      <alignment horizontal="centerContinuous"/>
    </xf>
    <xf numFmtId="17" fontId="25" fillId="0" borderId="0" xfId="6" applyNumberFormat="1" applyFont="1"/>
    <xf numFmtId="0" fontId="25" fillId="1" borderId="0" xfId="0" applyFont="1" applyFill="1" applyProtection="1">
      <protection locked="0"/>
    </xf>
    <xf numFmtId="0" fontId="25" fillId="1" borderId="0" xfId="0" applyFont="1" applyFill="1"/>
    <xf numFmtId="0" fontId="25" fillId="0" borderId="0" xfId="0" applyFont="1" applyProtection="1">
      <protection locked="0"/>
    </xf>
    <xf numFmtId="165" fontId="25" fillId="0" borderId="0" xfId="0" applyNumberFormat="1" applyFont="1" applyProtection="1">
      <protection locked="0"/>
    </xf>
    <xf numFmtId="0" fontId="1" fillId="0" borderId="0" xfId="6" applyFont="1" applyBorder="1" applyAlignment="1">
      <alignment horizontal="left"/>
    </xf>
    <xf numFmtId="0" fontId="3" fillId="0" borderId="2" xfId="0" applyFont="1" applyBorder="1"/>
    <xf numFmtId="0" fontId="1" fillId="1" borderId="0" xfId="6" applyFont="1" applyFill="1" applyBorder="1"/>
    <xf numFmtId="3" fontId="1" fillId="1" borderId="0" xfId="6" applyNumberFormat="1" applyFont="1" applyFill="1" applyBorder="1" applyAlignment="1" applyProtection="1">
      <alignment horizontal="right"/>
      <protection locked="0"/>
    </xf>
    <xf numFmtId="169" fontId="1" fillId="1" borderId="0" xfId="6" applyNumberFormat="1" applyFont="1" applyFill="1" applyBorder="1" applyAlignment="1" applyProtection="1">
      <alignment horizontal="right"/>
      <protection locked="0"/>
    </xf>
    <xf numFmtId="3" fontId="1" fillId="1" borderId="0" xfId="6" applyNumberFormat="1" applyFont="1" applyFill="1" applyBorder="1" applyProtection="1">
      <protection locked="0"/>
    </xf>
    <xf numFmtId="0" fontId="1" fillId="1" borderId="0" xfId="0" applyFont="1" applyFill="1" applyProtection="1">
      <protection locked="0"/>
    </xf>
    <xf numFmtId="3" fontId="1" fillId="0" borderId="0" xfId="6" applyNumberFormat="1" applyFont="1" applyBorder="1" applyAlignment="1" applyProtection="1">
      <alignment horizontal="right"/>
      <protection locked="0"/>
    </xf>
    <xf numFmtId="169" fontId="1" fillId="0" borderId="0" xfId="6" applyNumberFormat="1" applyFont="1" applyBorder="1" applyAlignment="1" applyProtection="1">
      <alignment horizontal="right"/>
      <protection locked="0"/>
    </xf>
    <xf numFmtId="0" fontId="1" fillId="1" borderId="0" xfId="6" applyFont="1" applyFill="1" applyBorder="1" applyAlignment="1">
      <alignment horizontal="left"/>
    </xf>
    <xf numFmtId="0" fontId="1" fillId="0" borderId="0" xfId="0" applyFont="1" applyProtection="1">
      <protection locked="0"/>
    </xf>
    <xf numFmtId="0" fontId="1" fillId="1" borderId="0" xfId="6" quotePrefix="1" applyFont="1" applyFill="1" applyBorder="1" applyAlignment="1">
      <alignment horizontal="left"/>
    </xf>
    <xf numFmtId="165" fontId="1" fillId="1" borderId="0" xfId="6" applyNumberFormat="1" applyFont="1" applyFill="1" applyBorder="1" applyAlignment="1" applyProtection="1">
      <alignment horizontal="center"/>
      <protection locked="0"/>
    </xf>
    <xf numFmtId="0" fontId="3" fillId="0" borderId="0" xfId="0" applyFont="1" applyProtection="1">
      <protection locked="0"/>
    </xf>
    <xf numFmtId="3" fontId="1" fillId="0" borderId="0" xfId="0" applyNumberFormat="1" applyFont="1" applyProtection="1">
      <protection locked="0"/>
    </xf>
    <xf numFmtId="170" fontId="1" fillId="0" borderId="0" xfId="0" applyNumberFormat="1" applyFont="1" applyProtection="1">
      <protection locked="0"/>
    </xf>
    <xf numFmtId="0" fontId="3" fillId="0" borderId="0" xfId="6" applyFont="1" applyBorder="1" applyProtection="1">
      <protection locked="0"/>
    </xf>
    <xf numFmtId="3" fontId="1" fillId="0" borderId="0" xfId="0" applyNumberFormat="1" applyFont="1"/>
    <xf numFmtId="170" fontId="1" fillId="0" borderId="0" xfId="0" applyNumberFormat="1" applyFont="1"/>
    <xf numFmtId="0" fontId="3" fillId="0" borderId="0" xfId="6" applyFont="1" applyBorder="1"/>
    <xf numFmtId="3" fontId="1" fillId="0" borderId="0" xfId="6" applyNumberFormat="1" applyFont="1" applyBorder="1" applyAlignment="1">
      <alignment horizontal="right"/>
    </xf>
    <xf numFmtId="169" fontId="1" fillId="0" borderId="0" xfId="6" applyNumberFormat="1" applyFont="1" applyBorder="1" applyAlignment="1">
      <alignment horizontal="right"/>
    </xf>
    <xf numFmtId="0" fontId="3" fillId="0" borderId="0" xfId="6" applyFont="1" applyProtection="1">
      <protection locked="0"/>
    </xf>
    <xf numFmtId="165" fontId="1" fillId="0" borderId="0" xfId="6" applyNumberFormat="1" applyFont="1" applyAlignment="1" applyProtection="1">
      <alignment horizontal="right"/>
      <protection locked="0"/>
    </xf>
    <xf numFmtId="165" fontId="1" fillId="0" borderId="0" xfId="6" applyNumberFormat="1" applyFont="1" applyProtection="1">
      <protection locked="0"/>
    </xf>
    <xf numFmtId="165" fontId="3" fillId="0" borderId="0" xfId="0" applyNumberFormat="1" applyFont="1"/>
    <xf numFmtId="165" fontId="3" fillId="0" borderId="0" xfId="0" applyNumberFormat="1" applyFont="1" applyProtection="1">
      <protection locked="0"/>
    </xf>
    <xf numFmtId="0" fontId="1" fillId="0" borderId="0" xfId="0" applyFont="1" applyAlignment="1">
      <alignment horizontal="centerContinuous"/>
    </xf>
    <xf numFmtId="0" fontId="7" fillId="0" borderId="0" xfId="2" applyFont="1"/>
    <xf numFmtId="0" fontId="9" fillId="0" borderId="0" xfId="2" applyFont="1"/>
    <xf numFmtId="0" fontId="6" fillId="0" borderId="0" xfId="2" applyFont="1"/>
    <xf numFmtId="0" fontId="6" fillId="0" borderId="1" xfId="2" applyFont="1" applyBorder="1" applyAlignment="1" applyProtection="1">
      <alignment horizontal="right"/>
      <protection locked="0"/>
    </xf>
    <xf numFmtId="0" fontId="6" fillId="0" borderId="1" xfId="2" applyFont="1" applyBorder="1" applyAlignment="1" applyProtection="1">
      <alignment horizontal="left"/>
      <protection locked="0"/>
    </xf>
    <xf numFmtId="0" fontId="6" fillId="0" borderId="1" xfId="2" quotePrefix="1" applyFont="1" applyBorder="1" applyAlignment="1" applyProtection="1">
      <alignment horizontal="center"/>
      <protection locked="0"/>
    </xf>
    <xf numFmtId="168" fontId="5" fillId="4" borderId="0" xfId="1" applyNumberFormat="1" applyFont="1" applyFill="1" applyAlignment="1" applyProtection="1">
      <alignment horizontal="right"/>
    </xf>
    <xf numFmtId="164" fontId="5" fillId="0" borderId="0" xfId="2" applyNumberFormat="1" applyFont="1" applyAlignment="1">
      <alignment horizontal="right"/>
    </xf>
    <xf numFmtId="164" fontId="5" fillId="4" borderId="0" xfId="2" applyNumberFormat="1" applyFont="1" applyFill="1" applyAlignment="1">
      <alignment horizontal="right"/>
    </xf>
    <xf numFmtId="165" fontId="5" fillId="4" borderId="0" xfId="2" applyNumberFormat="1" applyFont="1" applyFill="1" applyAlignment="1" applyProtection="1">
      <alignment horizontal="right"/>
      <protection locked="0"/>
    </xf>
    <xf numFmtId="165" fontId="5" fillId="4" borderId="0" xfId="2" applyNumberFormat="1" applyFont="1" applyFill="1" applyAlignment="1">
      <alignment horizontal="center"/>
    </xf>
    <xf numFmtId="168" fontId="5" fillId="4" borderId="0" xfId="2" applyNumberFormat="1" applyFont="1" applyFill="1" applyAlignment="1" applyProtection="1">
      <alignment horizontal="right"/>
      <protection locked="0"/>
    </xf>
    <xf numFmtId="0" fontId="39" fillId="0" borderId="0" xfId="0" applyFont="1"/>
    <xf numFmtId="2" fontId="7" fillId="3" borderId="0" xfId="2" applyNumberFormat="1" applyFont="1" applyFill="1" applyAlignment="1">
      <alignment horizontal="right"/>
    </xf>
    <xf numFmtId="4" fontId="7" fillId="0" borderId="0" xfId="2" applyNumberFormat="1" applyFont="1"/>
    <xf numFmtId="4" fontId="7" fillId="0" borderId="0" xfId="2" applyNumberFormat="1" applyFont="1" applyAlignment="1">
      <alignment horizontal="right"/>
    </xf>
    <xf numFmtId="165" fontId="7" fillId="0" borderId="0" xfId="2" applyNumberFormat="1" applyFont="1" applyAlignment="1">
      <alignment horizontal="right"/>
    </xf>
    <xf numFmtId="164" fontId="7" fillId="0" borderId="0" xfId="2" applyNumberFormat="1" applyFont="1" applyAlignment="1" applyProtection="1">
      <alignment horizontal="right"/>
      <protection locked="0"/>
    </xf>
    <xf numFmtId="164" fontId="7" fillId="0" borderId="0" xfId="2" applyNumberFormat="1" applyFont="1" applyAlignment="1">
      <alignment horizontal="right"/>
    </xf>
    <xf numFmtId="4" fontId="9" fillId="0" borderId="0" xfId="2" applyNumberFormat="1" applyFont="1" applyAlignment="1">
      <alignment horizontal="center"/>
    </xf>
    <xf numFmtId="3" fontId="26" fillId="3" borderId="0" xfId="3" applyNumberFormat="1" applyFont="1" applyFill="1" applyAlignment="1">
      <alignment horizontal="right"/>
    </xf>
    <xf numFmtId="165" fontId="26" fillId="0" borderId="0" xfId="0" applyNumberFormat="1" applyFont="1" applyAlignment="1">
      <alignment horizontal="right"/>
    </xf>
    <xf numFmtId="0" fontId="6" fillId="3" borderId="0" xfId="4" applyFont="1" applyFill="1" applyAlignment="1">
      <alignment horizontal="center"/>
    </xf>
    <xf numFmtId="167" fontId="5" fillId="0" borderId="0" xfId="4" applyNumberFormat="1" applyFont="1" applyAlignment="1" applyProtection="1">
      <alignment horizontal="right"/>
      <protection locked="0"/>
    </xf>
    <xf numFmtId="167" fontId="5" fillId="1" borderId="0" xfId="4" applyNumberFormat="1" applyFont="1" applyFill="1" applyAlignment="1" applyProtection="1">
      <alignment horizontal="right"/>
      <protection locked="0"/>
    </xf>
    <xf numFmtId="167" fontId="5" fillId="3" borderId="0" xfId="4" applyNumberFormat="1" applyFont="1" applyFill="1" applyAlignment="1" applyProtection="1">
      <alignment horizontal="right"/>
      <protection locked="0"/>
    </xf>
    <xf numFmtId="167" fontId="5" fillId="3" borderId="0" xfId="4" applyNumberFormat="1" applyFont="1" applyFill="1" applyAlignment="1" applyProtection="1">
      <alignment horizontal="left"/>
      <protection locked="0"/>
    </xf>
    <xf numFmtId="165" fontId="5" fillId="3" borderId="0" xfId="4" applyNumberFormat="1" applyFont="1" applyFill="1" applyAlignment="1" applyProtection="1">
      <alignment horizontal="left"/>
      <protection locked="0"/>
    </xf>
    <xf numFmtId="165" fontId="7" fillId="3" borderId="0" xfId="4" applyNumberFormat="1" applyFont="1" applyFill="1" applyAlignment="1" applyProtection="1">
      <alignment horizontal="right"/>
      <protection locked="0"/>
    </xf>
    <xf numFmtId="167" fontId="5" fillId="0" borderId="0" xfId="4" quotePrefix="1" applyNumberFormat="1" applyFont="1" applyAlignment="1" applyProtection="1">
      <alignment horizontal="right"/>
      <protection locked="0"/>
    </xf>
    <xf numFmtId="165" fontId="5" fillId="0" borderId="0" xfId="4" quotePrefix="1" applyNumberFormat="1" applyFont="1" applyAlignment="1" applyProtection="1">
      <alignment horizontal="right"/>
      <protection locked="0"/>
    </xf>
    <xf numFmtId="3" fontId="5" fillId="0" borderId="0" xfId="4" applyNumberFormat="1" applyFont="1" applyAlignment="1" applyProtection="1">
      <alignment horizontal="right"/>
      <protection locked="0"/>
    </xf>
    <xf numFmtId="3" fontId="5" fillId="1" borderId="0" xfId="4" applyNumberFormat="1" applyFont="1" applyFill="1" applyAlignment="1" applyProtection="1">
      <alignment horizontal="right"/>
      <protection locked="0"/>
    </xf>
    <xf numFmtId="165" fontId="5" fillId="1" borderId="0" xfId="4" applyNumberFormat="1" applyFont="1" applyFill="1" applyAlignment="1" applyProtection="1">
      <alignment horizontal="center"/>
      <protection locked="0"/>
    </xf>
    <xf numFmtId="165" fontId="26" fillId="3" borderId="0" xfId="3" applyNumberFormat="1" applyFont="1" applyFill="1" applyAlignment="1">
      <alignment horizontal="right"/>
    </xf>
    <xf numFmtId="3" fontId="5" fillId="0" borderId="0" xfId="4" applyNumberFormat="1" applyFont="1" applyAlignment="1" applyProtection="1">
      <alignment horizontal="left"/>
      <protection locked="0"/>
    </xf>
    <xf numFmtId="3" fontId="7" fillId="3" borderId="0" xfId="4" applyNumberFormat="1" applyFont="1" applyFill="1"/>
    <xf numFmtId="3" fontId="7" fillId="3" borderId="0" xfId="4" applyNumberFormat="1" applyFont="1" applyFill="1" applyAlignment="1" applyProtection="1">
      <alignment horizontal="right"/>
      <protection locked="0"/>
    </xf>
    <xf numFmtId="0" fontId="7" fillId="3" borderId="0" xfId="4" applyFont="1" applyFill="1"/>
    <xf numFmtId="0" fontId="7" fillId="3" borderId="0" xfId="4" applyFont="1" applyFill="1" applyAlignment="1" applyProtection="1">
      <alignment horizontal="right"/>
      <protection locked="0"/>
    </xf>
    <xf numFmtId="0" fontId="7" fillId="0" borderId="0" xfId="4" applyFont="1"/>
    <xf numFmtId="165" fontId="7" fillId="0" borderId="0" xfId="4" applyNumberFormat="1" applyFont="1" applyAlignment="1">
      <alignment horizontal="center"/>
    </xf>
    <xf numFmtId="3" fontId="12" fillId="3" borderId="0" xfId="3" applyNumberFormat="1" applyFont="1" applyFill="1"/>
    <xf numFmtId="0" fontId="57" fillId="2" borderId="0" xfId="3" applyFont="1" applyFill="1" applyAlignment="1">
      <alignment horizontal="left" vertical="center"/>
    </xf>
    <xf numFmtId="0" fontId="58" fillId="2" borderId="0" xfId="3" applyFont="1" applyFill="1" applyAlignment="1">
      <alignment horizontal="center" vertical="center"/>
    </xf>
    <xf numFmtId="17" fontId="58" fillId="2" borderId="0" xfId="3" applyNumberFormat="1" applyFont="1" applyFill="1" applyAlignment="1">
      <alignment horizontal="center" vertical="center"/>
    </xf>
    <xf numFmtId="49" fontId="57" fillId="2" borderId="0" xfId="3" applyNumberFormat="1" applyFont="1" applyFill="1" applyAlignment="1">
      <alignment horizontal="right" vertical="center"/>
    </xf>
    <xf numFmtId="0" fontId="59" fillId="2" borderId="0" xfId="3" applyFont="1" applyFill="1" applyAlignment="1">
      <alignment horizontal="center" vertical="center"/>
    </xf>
    <xf numFmtId="0" fontId="58" fillId="2" borderId="0" xfId="3" applyFont="1" applyFill="1" applyAlignment="1">
      <alignment horizontal="centerContinuous" vertical="center"/>
    </xf>
    <xf numFmtId="0" fontId="60" fillId="2" borderId="0" xfId="0" applyFont="1" applyFill="1" applyAlignment="1">
      <alignment horizontal="centerContinuous" vertical="center"/>
    </xf>
    <xf numFmtId="49" fontId="57" fillId="2" borderId="0" xfId="0" applyNumberFormat="1" applyFont="1" applyFill="1" applyAlignment="1">
      <alignment horizontal="right" vertical="center"/>
    </xf>
    <xf numFmtId="17" fontId="57" fillId="2" borderId="0" xfId="3" applyNumberFormat="1" applyFont="1" applyFill="1" applyAlignment="1">
      <alignment horizontal="right" vertical="center"/>
    </xf>
    <xf numFmtId="3" fontId="5" fillId="0" borderId="0" xfId="0" applyNumberFormat="1" applyFont="1"/>
    <xf numFmtId="172" fontId="12" fillId="0" borderId="0" xfId="0" applyNumberFormat="1" applyFont="1"/>
    <xf numFmtId="0" fontId="3" fillId="0" borderId="0" xfId="0" applyFont="1" applyAlignment="1">
      <alignment horizontal="center"/>
    </xf>
    <xf numFmtId="0" fontId="3" fillId="0" borderId="0" xfId="0" applyFont="1" applyAlignment="1">
      <alignment horizontal="right"/>
    </xf>
    <xf numFmtId="3" fontId="7" fillId="0" borderId="0" xfId="4" applyNumberFormat="1" applyFont="1" applyAlignment="1">
      <alignment horizontal="right"/>
    </xf>
    <xf numFmtId="3" fontId="12" fillId="0" borderId="0" xfId="0" applyNumberFormat="1" applyFont="1" applyAlignment="1">
      <alignment horizontal="center"/>
    </xf>
    <xf numFmtId="3" fontId="12" fillId="0" borderId="0" xfId="0" applyNumberFormat="1" applyFont="1" applyAlignment="1">
      <alignment horizontal="right"/>
    </xf>
    <xf numFmtId="173" fontId="3" fillId="0" borderId="0" xfId="0" quotePrefix="1" applyNumberFormat="1" applyFont="1"/>
    <xf numFmtId="0" fontId="43" fillId="0" borderId="0" xfId="3" applyFont="1" applyAlignment="1">
      <alignment horizontal="center"/>
    </xf>
    <xf numFmtId="49" fontId="36" fillId="0" borderId="0" xfId="0" applyNumberFormat="1" applyFont="1" applyAlignment="1" applyProtection="1">
      <alignment horizontal="center"/>
      <protection locked="0"/>
    </xf>
    <xf numFmtId="49" fontId="36" fillId="0" borderId="0" xfId="0" quotePrefix="1" applyNumberFormat="1" applyFont="1" applyAlignment="1" applyProtection="1">
      <alignment horizontal="center"/>
      <protection locked="0"/>
    </xf>
    <xf numFmtId="0" fontId="36" fillId="0" borderId="0" xfId="6" applyFont="1" applyAlignment="1">
      <alignment horizontal="center"/>
    </xf>
    <xf numFmtId="0" fontId="0" fillId="0" borderId="0" xfId="0" applyAlignment="1">
      <alignment horizontal="center"/>
    </xf>
    <xf numFmtId="0" fontId="3" fillId="0" borderId="0" xfId="6" applyFont="1" applyAlignment="1" applyProtection="1">
      <alignment horizontal="center"/>
      <protection locked="0"/>
    </xf>
    <xf numFmtId="0" fontId="34" fillId="0" borderId="0" xfId="6" applyFont="1" applyBorder="1" applyAlignment="1">
      <alignment horizontal="center"/>
    </xf>
    <xf numFmtId="0" fontId="48" fillId="0" borderId="0" xfId="6" applyFont="1" applyBorder="1" applyAlignment="1">
      <alignment horizontal="center"/>
    </xf>
    <xf numFmtId="49" fontId="36" fillId="0" borderId="0" xfId="6" applyNumberFormat="1" applyFont="1" applyAlignment="1">
      <alignment horizontal="center"/>
    </xf>
    <xf numFmtId="49" fontId="36" fillId="0" borderId="0" xfId="0" applyNumberFormat="1" applyFont="1" applyAlignment="1">
      <alignment horizontal="center"/>
    </xf>
    <xf numFmtId="0" fontId="36" fillId="0" borderId="0" xfId="0" applyFont="1" applyAlignment="1">
      <alignment horizontal="center"/>
    </xf>
  </cellXfs>
  <cellStyles count="7">
    <cellStyle name="Currency" xfId="1" builtinId="4"/>
    <cellStyle name="Normal" xfId="0" builtinId="0"/>
    <cellStyle name="Normal_EARNING2" xfId="2" xr:uid="{00000000-0005-0000-0000-000002000000}"/>
    <cellStyle name="Normal_EARNING2 (2)" xfId="3" xr:uid="{00000000-0005-0000-0000-000003000000}"/>
    <cellStyle name="Normal_ECONIND" xfId="4" xr:uid="{00000000-0005-0000-0000-000004000000}"/>
    <cellStyle name="Normal_Sheet1" xfId="5" xr:uid="{00000000-0005-0000-0000-000005000000}"/>
    <cellStyle name="Normal_UNEMP (2)"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8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424242"/>
                </a:solidFill>
                <a:latin typeface="Arial"/>
                <a:ea typeface="Arial"/>
                <a:cs typeface="Arial"/>
              </a:defRPr>
            </a:pPr>
            <a:r>
              <a:rPr lang="en-US" sz="1000" b="1" i="0" u="none" strike="noStrike" baseline="0">
                <a:solidFill>
                  <a:srgbClr val="424242"/>
                </a:solidFill>
                <a:latin typeface="Arial"/>
                <a:cs typeface="Arial"/>
              </a:rPr>
              <a:t>U.S. AND CONNECTICUT UNEMPLOYMENT RATES - </a:t>
            </a:r>
            <a:r>
              <a:rPr lang="en-US" sz="1000" b="1" i="1" u="none" strike="noStrike" baseline="0">
                <a:solidFill>
                  <a:srgbClr val="424242"/>
                </a:solidFill>
                <a:latin typeface="Arial"/>
                <a:cs typeface="Arial"/>
              </a:rPr>
              <a:t>Seasonally Adjusted </a:t>
            </a:r>
          </a:p>
          <a:p>
            <a:pPr>
              <a:defRPr sz="800" b="0" i="0" u="none" strike="noStrike" baseline="0">
                <a:solidFill>
                  <a:srgbClr val="424242"/>
                </a:solidFill>
                <a:latin typeface="Arial"/>
                <a:ea typeface="Arial"/>
                <a:cs typeface="Arial"/>
              </a:defRPr>
            </a:pPr>
            <a:r>
              <a:rPr lang="en-US" sz="1000" b="1" i="0" u="none" strike="noStrike" baseline="0">
                <a:solidFill>
                  <a:srgbClr val="424242"/>
                </a:solidFill>
                <a:latin typeface="Arial"/>
                <a:cs typeface="Arial"/>
              </a:rPr>
              <a:t>2022 - 2024</a:t>
            </a:r>
          </a:p>
          <a:p>
            <a:pPr>
              <a:defRPr sz="800" b="0" i="0" u="none" strike="noStrike" baseline="0">
                <a:solidFill>
                  <a:srgbClr val="424242"/>
                </a:solidFill>
                <a:latin typeface="Arial"/>
                <a:ea typeface="Arial"/>
                <a:cs typeface="Arial"/>
              </a:defRPr>
            </a:pPr>
            <a:endParaRPr lang="en-US" sz="1000" b="1" i="0" u="none" strike="noStrike" baseline="0">
              <a:solidFill>
                <a:srgbClr val="424242"/>
              </a:solidFill>
              <a:latin typeface="Arial"/>
              <a:cs typeface="Arial"/>
            </a:endParaRPr>
          </a:p>
        </c:rich>
      </c:tx>
      <c:layout>
        <c:manualLayout>
          <c:xMode val="edge"/>
          <c:yMode val="edge"/>
          <c:x val="0.17597765363128492"/>
          <c:y val="5.5194844830442714E-2"/>
        </c:manualLayout>
      </c:layout>
      <c:overlay val="0"/>
      <c:spPr>
        <a:noFill/>
        <a:ln w="25400">
          <a:noFill/>
        </a:ln>
      </c:spPr>
    </c:title>
    <c:autoTitleDeleted val="0"/>
    <c:plotArea>
      <c:layout>
        <c:manualLayout>
          <c:layoutTarget val="inner"/>
          <c:xMode val="edge"/>
          <c:yMode val="edge"/>
          <c:x val="9.4972067039106142E-2"/>
          <c:y val="0.20779220779220786"/>
          <c:w val="0.77932960893854775"/>
          <c:h val="0.58116883116883122"/>
        </c:manualLayout>
      </c:layout>
      <c:lineChart>
        <c:grouping val="standard"/>
        <c:varyColors val="0"/>
        <c:ser>
          <c:idx val="0"/>
          <c:order val="0"/>
          <c:tx>
            <c:strRef>
              <c:f>unemp!$C$64</c:f>
              <c:strCache>
                <c:ptCount val="1"/>
                <c:pt idx="0">
                  <c:v>US</c:v>
                </c:pt>
              </c:strCache>
            </c:strRef>
          </c:tx>
          <c:spPr>
            <a:ln w="12700">
              <a:solidFill>
                <a:srgbClr val="000080"/>
              </a:solidFill>
              <a:prstDash val="solid"/>
            </a:ln>
          </c:spPr>
          <c:marker>
            <c:symbol val="circle"/>
            <c:size val="5"/>
            <c:spPr>
              <a:solidFill>
                <a:srgbClr val="FFFFFF"/>
              </a:solidFill>
              <a:ln>
                <a:solidFill>
                  <a:srgbClr val="000080"/>
                </a:solidFill>
                <a:prstDash val="solid"/>
              </a:ln>
            </c:spPr>
          </c:marker>
          <c:cat>
            <c:multiLvlStrRef>
              <c:f>unemp!$A$197:$B$232</c:f>
              <c:multiLvlStrCache>
                <c:ptCount val="3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lvl>
                <c:lvl>
                  <c:pt idx="0">
                    <c:v>2022</c:v>
                  </c:pt>
                  <c:pt idx="12">
                    <c:v>2023</c:v>
                  </c:pt>
                  <c:pt idx="24">
                    <c:v>2024</c:v>
                  </c:pt>
                </c:lvl>
              </c:multiLvlStrCache>
            </c:multiLvlStrRef>
          </c:cat>
          <c:val>
            <c:numRef>
              <c:f>unemp!$C$197:$C$232</c:f>
              <c:numCache>
                <c:formatCode>0.0</c:formatCode>
                <c:ptCount val="36"/>
                <c:pt idx="0">
                  <c:v>4</c:v>
                </c:pt>
                <c:pt idx="1">
                  <c:v>3.8</c:v>
                </c:pt>
                <c:pt idx="2">
                  <c:v>3.6</c:v>
                </c:pt>
                <c:pt idx="3">
                  <c:v>3.7</c:v>
                </c:pt>
                <c:pt idx="4">
                  <c:v>3.6</c:v>
                </c:pt>
                <c:pt idx="5">
                  <c:v>3.6</c:v>
                </c:pt>
                <c:pt idx="6">
                  <c:v>3.5</c:v>
                </c:pt>
                <c:pt idx="7">
                  <c:v>3.6</c:v>
                </c:pt>
                <c:pt idx="8">
                  <c:v>3.5</c:v>
                </c:pt>
                <c:pt idx="9">
                  <c:v>3.6</c:v>
                </c:pt>
                <c:pt idx="10">
                  <c:v>3.6</c:v>
                </c:pt>
                <c:pt idx="11">
                  <c:v>3.5</c:v>
                </c:pt>
                <c:pt idx="12">
                  <c:v>3.4</c:v>
                </c:pt>
                <c:pt idx="13">
                  <c:v>3.6</c:v>
                </c:pt>
                <c:pt idx="14">
                  <c:v>3.5</c:v>
                </c:pt>
                <c:pt idx="15">
                  <c:v>3.4</c:v>
                </c:pt>
                <c:pt idx="16">
                  <c:v>3.7</c:v>
                </c:pt>
                <c:pt idx="17">
                  <c:v>3.6</c:v>
                </c:pt>
                <c:pt idx="18">
                  <c:v>3.5</c:v>
                </c:pt>
                <c:pt idx="19">
                  <c:v>3.8</c:v>
                </c:pt>
                <c:pt idx="20">
                  <c:v>3.8</c:v>
                </c:pt>
                <c:pt idx="21">
                  <c:v>3.8</c:v>
                </c:pt>
                <c:pt idx="22">
                  <c:v>3.7</c:v>
                </c:pt>
                <c:pt idx="23">
                  <c:v>3.7</c:v>
                </c:pt>
                <c:pt idx="24">
                  <c:v>3.7</c:v>
                </c:pt>
                <c:pt idx="25">
                  <c:v>3.9</c:v>
                </c:pt>
                <c:pt idx="26">
                  <c:v>3.8</c:v>
                </c:pt>
              </c:numCache>
            </c:numRef>
          </c:val>
          <c:smooth val="0"/>
          <c:extLst>
            <c:ext xmlns:c16="http://schemas.microsoft.com/office/drawing/2014/chart" uri="{C3380CC4-5D6E-409C-BE32-E72D297353CC}">
              <c16:uniqueId val="{00000002-2752-4CC5-A33D-98E5DDFD72B2}"/>
            </c:ext>
          </c:extLst>
        </c:ser>
        <c:ser>
          <c:idx val="1"/>
          <c:order val="1"/>
          <c:tx>
            <c:strRef>
              <c:f>unemp!$D$64</c:f>
              <c:strCache>
                <c:ptCount val="1"/>
                <c:pt idx="0">
                  <c:v>CT</c:v>
                </c:pt>
              </c:strCache>
            </c:strRef>
          </c:tx>
          <c:spPr>
            <a:ln w="25400">
              <a:solidFill>
                <a:srgbClr val="C00000"/>
              </a:solidFill>
            </a:ln>
          </c:spPr>
          <c:cat>
            <c:multiLvlStrRef>
              <c:f>unemp!$A$197:$B$232</c:f>
              <c:multiLvlStrCache>
                <c:ptCount val="3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lvl>
                <c:lvl>
                  <c:pt idx="0">
                    <c:v>2022</c:v>
                  </c:pt>
                  <c:pt idx="12">
                    <c:v>2023</c:v>
                  </c:pt>
                  <c:pt idx="24">
                    <c:v>2024</c:v>
                  </c:pt>
                </c:lvl>
              </c:multiLvlStrCache>
            </c:multiLvlStrRef>
          </c:cat>
          <c:val>
            <c:numRef>
              <c:f>unemp!$D$197:$D$232</c:f>
              <c:numCache>
                <c:formatCode>0.0</c:formatCode>
                <c:ptCount val="36"/>
                <c:pt idx="0">
                  <c:v>4.9000000000000004</c:v>
                </c:pt>
                <c:pt idx="1">
                  <c:v>4.5999999999999996</c:v>
                </c:pt>
                <c:pt idx="2">
                  <c:v>4.4000000000000004</c:v>
                </c:pt>
                <c:pt idx="3">
                  <c:v>4.3</c:v>
                </c:pt>
                <c:pt idx="4">
                  <c:v>4.0999999999999996</c:v>
                </c:pt>
                <c:pt idx="5">
                  <c:v>4</c:v>
                </c:pt>
                <c:pt idx="6">
                  <c:v>3.9</c:v>
                </c:pt>
                <c:pt idx="7">
                  <c:v>3.8</c:v>
                </c:pt>
                <c:pt idx="8">
                  <c:v>3.8</c:v>
                </c:pt>
                <c:pt idx="9">
                  <c:v>3.8</c:v>
                </c:pt>
                <c:pt idx="10">
                  <c:v>3.8</c:v>
                </c:pt>
                <c:pt idx="11">
                  <c:v>3.7</c:v>
                </c:pt>
                <c:pt idx="12">
                  <c:v>3.6</c:v>
                </c:pt>
                <c:pt idx="13">
                  <c:v>3.5</c:v>
                </c:pt>
                <c:pt idx="14">
                  <c:v>3.4</c:v>
                </c:pt>
                <c:pt idx="15">
                  <c:v>3.3</c:v>
                </c:pt>
                <c:pt idx="16">
                  <c:v>3.3</c:v>
                </c:pt>
                <c:pt idx="17">
                  <c:v>3.4</c:v>
                </c:pt>
                <c:pt idx="18">
                  <c:v>3.6</c:v>
                </c:pt>
                <c:pt idx="19">
                  <c:v>3.8</c:v>
                </c:pt>
                <c:pt idx="20">
                  <c:v>4</c:v>
                </c:pt>
                <c:pt idx="21">
                  <c:v>4.2</c:v>
                </c:pt>
                <c:pt idx="22">
                  <c:v>4.2</c:v>
                </c:pt>
                <c:pt idx="23">
                  <c:v>4.2</c:v>
                </c:pt>
                <c:pt idx="24">
                  <c:v>4.4000000000000004</c:v>
                </c:pt>
                <c:pt idx="25">
                  <c:v>4.5</c:v>
                </c:pt>
                <c:pt idx="26">
                  <c:v>4.5</c:v>
                </c:pt>
              </c:numCache>
            </c:numRef>
          </c:val>
          <c:smooth val="0"/>
          <c:extLst>
            <c:ext xmlns:c16="http://schemas.microsoft.com/office/drawing/2014/chart" uri="{C3380CC4-5D6E-409C-BE32-E72D297353CC}">
              <c16:uniqueId val="{00000003-2752-4CC5-A33D-98E5DDFD72B2}"/>
            </c:ext>
          </c:extLst>
        </c:ser>
        <c:dLbls>
          <c:showLegendKey val="0"/>
          <c:showVal val="0"/>
          <c:showCatName val="0"/>
          <c:showSerName val="0"/>
          <c:showPercent val="0"/>
          <c:showBubbleSize val="0"/>
        </c:dLbls>
        <c:marker val="1"/>
        <c:smooth val="0"/>
        <c:axId val="106250624"/>
        <c:axId val="106251776"/>
      </c:lineChart>
      <c:catAx>
        <c:axId val="106250624"/>
        <c:scaling>
          <c:orientation val="minMax"/>
        </c:scaling>
        <c:delete val="0"/>
        <c:axPos val="b"/>
        <c:numFmt formatCode="General" sourceLinked="1"/>
        <c:majorTickMark val="none"/>
        <c:minorTickMark val="in"/>
        <c:tickLblPos val="low"/>
        <c:spPr>
          <a:ln w="3175">
            <a:solidFill>
              <a:srgbClr val="000000"/>
            </a:solidFill>
            <a:prstDash val="solid"/>
          </a:ln>
        </c:spPr>
        <c:txPr>
          <a:bodyPr rot="0" vert="horz"/>
          <a:lstStyle/>
          <a:p>
            <a:pPr>
              <a:defRPr sz="800" b="0" i="0" u="none" strike="noStrike" baseline="0">
                <a:solidFill>
                  <a:srgbClr val="424242"/>
                </a:solidFill>
                <a:latin typeface="Arial"/>
                <a:ea typeface="Arial"/>
                <a:cs typeface="Arial"/>
              </a:defRPr>
            </a:pPr>
            <a:endParaRPr lang="en-US"/>
          </a:p>
        </c:txPr>
        <c:crossAx val="106251776"/>
        <c:crosses val="autoZero"/>
        <c:auto val="0"/>
        <c:lblAlgn val="ctr"/>
        <c:lblOffset val="100"/>
        <c:tickLblSkip val="1"/>
        <c:tickMarkSkip val="1"/>
        <c:noMultiLvlLbl val="0"/>
      </c:catAx>
      <c:valAx>
        <c:axId val="106251776"/>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424242"/>
                    </a:solidFill>
                    <a:latin typeface="Arial"/>
                    <a:ea typeface="Arial"/>
                    <a:cs typeface="Arial"/>
                  </a:defRPr>
                </a:pPr>
                <a:r>
                  <a:rPr lang="en-US"/>
                  <a:t>Percent Unemployed</a:t>
                </a:r>
              </a:p>
            </c:rich>
          </c:tx>
          <c:layout>
            <c:manualLayout>
              <c:xMode val="edge"/>
              <c:yMode val="edge"/>
              <c:x val="9.7765363128491673E-3"/>
              <c:y val="0.35064919210680057"/>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424242"/>
                </a:solidFill>
                <a:latin typeface="Arial"/>
                <a:ea typeface="Arial"/>
                <a:cs typeface="Arial"/>
              </a:defRPr>
            </a:pPr>
            <a:endParaRPr lang="en-US"/>
          </a:p>
        </c:txPr>
        <c:crossAx val="106250624"/>
        <c:crosses val="autoZero"/>
        <c:crossBetween val="between"/>
      </c:valAx>
      <c:spPr>
        <a:noFill/>
        <a:ln w="3175">
          <a:solidFill>
            <a:srgbClr val="000000"/>
          </a:solidFill>
          <a:prstDash val="solid"/>
        </a:ln>
      </c:spPr>
    </c:plotArea>
    <c:legend>
      <c:legendPos val="r"/>
      <c:layout>
        <c:manualLayout>
          <c:xMode val="edge"/>
          <c:yMode val="edge"/>
          <c:x val="0.8864059590316572"/>
          <c:y val="0.41558444729292571"/>
          <c:w val="8.173184357541903E-2"/>
          <c:h val="0.15116924337946133"/>
        </c:manualLayout>
      </c:layout>
      <c:overlay val="0"/>
      <c:spPr>
        <a:solidFill>
          <a:srgbClr val="FFFFFF"/>
        </a:solidFill>
        <a:ln w="3175">
          <a:solidFill>
            <a:srgbClr val="000000"/>
          </a:solidFill>
          <a:prstDash val="solid"/>
        </a:ln>
      </c:spPr>
      <c:txPr>
        <a:bodyPr/>
        <a:lstStyle/>
        <a:p>
          <a:pPr>
            <a:defRPr sz="1000" b="1" i="0" u="none" strike="noStrike" baseline="0">
              <a:solidFill>
                <a:srgbClr val="424242"/>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Nonfarm Employment</a:t>
            </a:r>
          </a:p>
        </c:rich>
      </c:tx>
      <c:layout>
        <c:manualLayout>
          <c:xMode val="edge"/>
          <c:yMode val="edge"/>
          <c:x val="0.31383006645445927"/>
          <c:y val="2.3041474654377881E-2"/>
        </c:manualLayout>
      </c:layout>
      <c:overlay val="0"/>
      <c:spPr>
        <a:noFill/>
        <a:ln w="25400">
          <a:noFill/>
        </a:ln>
      </c:spPr>
    </c:title>
    <c:autoTitleDeleted val="0"/>
    <c:plotArea>
      <c:layout>
        <c:manualLayout>
          <c:layoutTarget val="inner"/>
          <c:xMode val="edge"/>
          <c:yMode val="edge"/>
          <c:x val="0.14627678570269093"/>
          <c:y val="0.13364085370655807"/>
          <c:w val="0.82978831162253741"/>
          <c:h val="0.6958541003341473"/>
        </c:manualLayout>
      </c:layout>
      <c:barChart>
        <c:barDir val="col"/>
        <c:grouping val="clustered"/>
        <c:varyColors val="0"/>
        <c:ser>
          <c:idx val="1"/>
          <c:order val="0"/>
          <c:tx>
            <c:strRef>
              <c:f>trends!$N$2</c:f>
              <c:strCache>
                <c:ptCount val="1"/>
                <c:pt idx="0">
                  <c:v>SA</c:v>
                </c:pt>
              </c:strCache>
            </c:strRef>
          </c:tx>
          <c:spPr>
            <a:solidFill>
              <a:srgbClr val="969696"/>
            </a:solidFill>
            <a:ln w="12700">
              <a:solidFill>
                <a:srgbClr val="000000"/>
              </a:solidFill>
              <a:prstDash val="solid"/>
            </a:ln>
          </c:spPr>
          <c:invertIfNegative val="0"/>
          <c:cat>
            <c:strRef>
              <c:f>(trends!$A$6:$A$17,trends!$A$20:$A$31)</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(trends!$B$6:$B$17,trends!$B$20:$B$31)</c:f>
              <c:numCache>
                <c:formatCode>#,##0.0</c:formatCode>
                <c:ptCount val="24"/>
                <c:pt idx="0">
                  <c:v>1692</c:v>
                </c:pt>
                <c:pt idx="1">
                  <c:v>1687.6</c:v>
                </c:pt>
                <c:pt idx="2">
                  <c:v>1690.2</c:v>
                </c:pt>
                <c:pt idx="3">
                  <c:v>1684.2</c:v>
                </c:pt>
                <c:pt idx="4">
                  <c:v>1693</c:v>
                </c:pt>
                <c:pt idx="5">
                  <c:v>1701.7</c:v>
                </c:pt>
                <c:pt idx="6">
                  <c:v>1696.7</c:v>
                </c:pt>
                <c:pt idx="7">
                  <c:v>1697.8</c:v>
                </c:pt>
                <c:pt idx="8">
                  <c:v>1698.5</c:v>
                </c:pt>
                <c:pt idx="9">
                  <c:v>1700.7</c:v>
                </c:pt>
                <c:pt idx="10">
                  <c:v>1699.7</c:v>
                </c:pt>
                <c:pt idx="11">
                  <c:v>1695.8</c:v>
                </c:pt>
                <c:pt idx="12">
                  <c:v>1701.6</c:v>
                </c:pt>
                <c:pt idx="13">
                  <c:v>1704.2</c:v>
                </c:pt>
                <c:pt idx="14">
                  <c:v>1709.1</c:v>
                </c:pt>
              </c:numCache>
            </c:numRef>
          </c:val>
          <c:extLst>
            <c:ext xmlns:c16="http://schemas.microsoft.com/office/drawing/2014/chart" uri="{C3380CC4-5D6E-409C-BE32-E72D297353CC}">
              <c16:uniqueId val="{00000000-B01E-47CF-9CA8-F6F7CF5CD5BC}"/>
            </c:ext>
          </c:extLst>
        </c:ser>
        <c:dLbls>
          <c:showLegendKey val="0"/>
          <c:showVal val="0"/>
          <c:showCatName val="0"/>
          <c:showSerName val="0"/>
          <c:showPercent val="0"/>
          <c:showBubbleSize val="0"/>
        </c:dLbls>
        <c:gapWidth val="150"/>
        <c:axId val="106880384"/>
        <c:axId val="106882560"/>
      </c:barChart>
      <c:lineChart>
        <c:grouping val="standard"/>
        <c:varyColors val="0"/>
        <c:ser>
          <c:idx val="0"/>
          <c:order val="1"/>
          <c:tx>
            <c:strRef>
              <c:f>trends!$O$2</c:f>
              <c:strCache>
                <c:ptCount val="1"/>
                <c:pt idx="0">
                  <c:v>3 MMA</c:v>
                </c:pt>
              </c:strCache>
            </c:strRef>
          </c:tx>
          <c:marker>
            <c:symbol val="none"/>
          </c:marker>
          <c:val>
            <c:numRef>
              <c:f>trends!$O$6:$O$29</c:f>
              <c:numCache>
                <c:formatCode>0.0</c:formatCode>
                <c:ptCount val="24"/>
                <c:pt idx="0">
                  <c:v>1681.4333333333334</c:v>
                </c:pt>
                <c:pt idx="1">
                  <c:v>1685.6666666666667</c:v>
                </c:pt>
                <c:pt idx="2">
                  <c:v>1689.9333333333334</c:v>
                </c:pt>
                <c:pt idx="3">
                  <c:v>1687.3333333333333</c:v>
                </c:pt>
                <c:pt idx="4">
                  <c:v>1689.1333333333332</c:v>
                </c:pt>
                <c:pt idx="5">
                  <c:v>1692.9666666666665</c:v>
                </c:pt>
                <c:pt idx="6">
                  <c:v>1697.1333333333332</c:v>
                </c:pt>
                <c:pt idx="7">
                  <c:v>1698.7333333333333</c:v>
                </c:pt>
                <c:pt idx="8">
                  <c:v>1697.6666666666667</c:v>
                </c:pt>
                <c:pt idx="9">
                  <c:v>1699</c:v>
                </c:pt>
                <c:pt idx="10">
                  <c:v>1699.6333333333332</c:v>
                </c:pt>
                <c:pt idx="11">
                  <c:v>1698.7333333333333</c:v>
                </c:pt>
                <c:pt idx="12">
                  <c:v>1699.0333333333335</c:v>
                </c:pt>
                <c:pt idx="13">
                  <c:v>1700.5333333333331</c:v>
                </c:pt>
                <c:pt idx="14">
                  <c:v>1704.9666666666665</c:v>
                </c:pt>
              </c:numCache>
            </c:numRef>
          </c:val>
          <c:smooth val="0"/>
          <c:extLst>
            <c:ext xmlns:c16="http://schemas.microsoft.com/office/drawing/2014/chart" uri="{C3380CC4-5D6E-409C-BE32-E72D297353CC}">
              <c16:uniqueId val="{00000001-B01E-47CF-9CA8-F6F7CF5CD5BC}"/>
            </c:ext>
          </c:extLst>
        </c:ser>
        <c:dLbls>
          <c:showLegendKey val="0"/>
          <c:showVal val="0"/>
          <c:showCatName val="0"/>
          <c:showSerName val="0"/>
          <c:showPercent val="0"/>
          <c:showBubbleSize val="0"/>
        </c:dLbls>
        <c:marker val="1"/>
        <c:smooth val="0"/>
        <c:axId val="106884480"/>
        <c:axId val="107037824"/>
      </c:lineChart>
      <c:catAx>
        <c:axId val="106880384"/>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2023                                              2024</a:t>
                </a:r>
              </a:p>
            </c:rich>
          </c:tx>
          <c:layout>
            <c:manualLayout>
              <c:xMode val="edge"/>
              <c:yMode val="edge"/>
              <c:x val="0.26861730049701227"/>
              <c:y val="0.9124443315553296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Arial"/>
                <a:ea typeface="Arial"/>
                <a:cs typeface="Arial"/>
              </a:defRPr>
            </a:pPr>
            <a:endParaRPr lang="en-US"/>
          </a:p>
        </c:txPr>
        <c:crossAx val="106882560"/>
        <c:crosses val="autoZero"/>
        <c:auto val="0"/>
        <c:lblAlgn val="ctr"/>
        <c:lblOffset val="100"/>
        <c:tickLblSkip val="2"/>
        <c:tickMarkSkip val="2"/>
        <c:noMultiLvlLbl val="0"/>
      </c:catAx>
      <c:valAx>
        <c:axId val="106882560"/>
        <c:scaling>
          <c:orientation val="minMax"/>
          <c:max val="1720"/>
          <c:min val="1650"/>
        </c:scaling>
        <c:delete val="0"/>
        <c:axPos val="l"/>
        <c:title>
          <c:tx>
            <c:rich>
              <a:bodyPr/>
              <a:lstStyle/>
              <a:p>
                <a:pPr>
                  <a:defRPr sz="600" b="1" i="0" u="none" strike="noStrike" baseline="0">
                    <a:solidFill>
                      <a:srgbClr val="424242"/>
                    </a:solidFill>
                    <a:latin typeface="Arial"/>
                    <a:ea typeface="Arial"/>
                    <a:cs typeface="Arial"/>
                  </a:defRPr>
                </a:pPr>
                <a:r>
                  <a:rPr lang="en-US"/>
                  <a:t>Thousands</a:t>
                </a:r>
              </a:p>
            </c:rich>
          </c:tx>
          <c:layout>
            <c:manualLayout>
              <c:xMode val="edge"/>
              <c:yMode val="edge"/>
              <c:x val="1.3297872340425535E-2"/>
              <c:y val="0.35944797222927788"/>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Arial"/>
                <a:ea typeface="Arial"/>
                <a:cs typeface="Arial"/>
              </a:defRPr>
            </a:pPr>
            <a:endParaRPr lang="en-US"/>
          </a:p>
        </c:txPr>
        <c:crossAx val="106880384"/>
        <c:crosses val="autoZero"/>
        <c:crossBetween val="between"/>
        <c:majorUnit val="5"/>
      </c:valAx>
      <c:catAx>
        <c:axId val="106884480"/>
        <c:scaling>
          <c:orientation val="minMax"/>
        </c:scaling>
        <c:delete val="1"/>
        <c:axPos val="b"/>
        <c:majorTickMark val="out"/>
        <c:minorTickMark val="none"/>
        <c:tickLblPos val="none"/>
        <c:crossAx val="107037824"/>
        <c:crosses val="autoZero"/>
        <c:auto val="0"/>
        <c:lblAlgn val="ctr"/>
        <c:lblOffset val="100"/>
        <c:noMultiLvlLbl val="0"/>
      </c:catAx>
      <c:valAx>
        <c:axId val="107037824"/>
        <c:scaling>
          <c:orientation val="minMax"/>
        </c:scaling>
        <c:delete val="1"/>
        <c:axPos val="r"/>
        <c:numFmt formatCode="0.0" sourceLinked="1"/>
        <c:majorTickMark val="out"/>
        <c:minorTickMark val="none"/>
        <c:tickLblPos val="none"/>
        <c:crossAx val="106884480"/>
        <c:crosses val="max"/>
        <c:crossBetween val="between"/>
      </c:valAx>
      <c:spPr>
        <a:solidFill>
          <a:srgbClr val="FFFFFF"/>
        </a:solidFill>
        <a:ln w="3175">
          <a:solidFill>
            <a:srgbClr val="000000"/>
          </a:solidFill>
          <a:prstDash val="solid"/>
        </a:ln>
      </c:spPr>
    </c:plotArea>
    <c:legend>
      <c:legendPos val="r"/>
      <c:layout>
        <c:manualLayout>
          <c:xMode val="edge"/>
          <c:yMode val="edge"/>
          <c:x val="0.68439716312056742"/>
          <c:y val="0.44636881988497518"/>
          <c:w val="0.1857505444798124"/>
          <c:h val="0.16400111276413029"/>
        </c:manualLayout>
      </c:layout>
      <c:overlay val="0"/>
      <c:spPr>
        <a:solidFill>
          <a:srgbClr val="FFFFFF"/>
        </a:solidFill>
        <a:ln w="3175">
          <a:solidFill>
            <a:srgbClr val="000000"/>
          </a:solidFill>
          <a:prstDash val="solid"/>
        </a:ln>
      </c:spPr>
      <c:txPr>
        <a:bodyPr/>
        <a:lstStyle/>
        <a:p>
          <a:pPr>
            <a:defRPr sz="520" b="0" i="0" u="none" strike="noStrike" baseline="0">
              <a:solidFill>
                <a:srgbClr val="424242"/>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Average Weekly Initial Claims</a:t>
            </a:r>
          </a:p>
        </c:rich>
      </c:tx>
      <c:layout>
        <c:manualLayout>
          <c:xMode val="edge"/>
          <c:yMode val="edge"/>
          <c:x val="0.24064171122994649"/>
          <c:y val="4.3269230769230768E-2"/>
        </c:manualLayout>
      </c:layout>
      <c:overlay val="0"/>
      <c:spPr>
        <a:noFill/>
        <a:ln w="25400">
          <a:noFill/>
        </a:ln>
      </c:spPr>
    </c:title>
    <c:autoTitleDeleted val="0"/>
    <c:plotArea>
      <c:layout>
        <c:manualLayout>
          <c:layoutTarget val="inner"/>
          <c:xMode val="edge"/>
          <c:yMode val="edge"/>
          <c:x val="0.10962566844919788"/>
          <c:y val="0.16346192218938319"/>
          <c:w val="0.85294117647058854"/>
          <c:h val="0.63461687438231118"/>
        </c:manualLayout>
      </c:layout>
      <c:lineChart>
        <c:grouping val="standard"/>
        <c:varyColors val="0"/>
        <c:ser>
          <c:idx val="0"/>
          <c:order val="0"/>
          <c:tx>
            <c:strRef>
              <c:f>trends!$B$67</c:f>
              <c:strCache>
                <c:ptCount val="1"/>
                <c:pt idx="0">
                  <c:v>NSA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trends!$A$104:$A$127</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trends!$B$104:$B$127</c:f>
              <c:numCache>
                <c:formatCode>#,##0</c:formatCode>
                <c:ptCount val="24"/>
                <c:pt idx="0">
                  <c:v>4215.454545454545</c:v>
                </c:pt>
                <c:pt idx="1">
                  <c:v>3249.25</c:v>
                </c:pt>
                <c:pt idx="2">
                  <c:v>2897.826086956522</c:v>
                </c:pt>
                <c:pt idx="3">
                  <c:v>3610</c:v>
                </c:pt>
                <c:pt idx="4">
                  <c:v>3972.1739130434785</c:v>
                </c:pt>
                <c:pt idx="5">
                  <c:v>7737.7272727272721</c:v>
                </c:pt>
                <c:pt idx="6">
                  <c:v>6646</c:v>
                </c:pt>
                <c:pt idx="7">
                  <c:v>3034.5652173913045</c:v>
                </c:pt>
                <c:pt idx="8">
                  <c:v>2386.9047619047619</c:v>
                </c:pt>
                <c:pt idx="9">
                  <c:v>2253.181818181818</c:v>
                </c:pt>
                <c:pt idx="10">
                  <c:v>2885.454545454545</c:v>
                </c:pt>
                <c:pt idx="11">
                  <c:v>5214.0476190476193</c:v>
                </c:pt>
                <c:pt idx="12">
                  <c:v>4239.347826086957</c:v>
                </c:pt>
                <c:pt idx="13">
                  <c:v>2846.9047619047619</c:v>
                </c:pt>
                <c:pt idx="14">
                  <c:v>2524.7619047619046</c:v>
                </c:pt>
              </c:numCache>
            </c:numRef>
          </c:val>
          <c:smooth val="0"/>
          <c:extLst>
            <c:ext xmlns:c16="http://schemas.microsoft.com/office/drawing/2014/chart" uri="{C3380CC4-5D6E-409C-BE32-E72D297353CC}">
              <c16:uniqueId val="{00000000-5BDA-4794-AC57-D85304779908}"/>
            </c:ext>
          </c:extLst>
        </c:ser>
        <c:ser>
          <c:idx val="1"/>
          <c:order val="1"/>
          <c:tx>
            <c:strRef>
              <c:f>trends!$C$67</c:f>
              <c:strCache>
                <c:ptCount val="1"/>
                <c:pt idx="0">
                  <c:v>12 MMA</c:v>
                </c:pt>
              </c:strCache>
            </c:strRef>
          </c:tx>
          <c:spPr>
            <a:ln w="31750"/>
          </c:spPr>
          <c:marker>
            <c:symbol val="none"/>
          </c:marker>
          <c:cat>
            <c:strRef>
              <c:f>trends!$A$104:$A$127</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trends!$C$104:$C$127</c:f>
              <c:numCache>
                <c:formatCode>#,##0</c:formatCode>
                <c:ptCount val="24"/>
                <c:pt idx="0">
                  <c:v>3818.9594155844152</c:v>
                </c:pt>
                <c:pt idx="1">
                  <c:v>3872.1885822510817</c:v>
                </c:pt>
                <c:pt idx="2">
                  <c:v>3926.4095967438352</c:v>
                </c:pt>
                <c:pt idx="3">
                  <c:v>3953.6715015057398</c:v>
                </c:pt>
                <c:pt idx="4">
                  <c:v>4094.9511457745152</c:v>
                </c:pt>
                <c:pt idx="5">
                  <c:v>4548.6064488048187</c:v>
                </c:pt>
                <c:pt idx="6">
                  <c:v>4273.4913694397392</c:v>
                </c:pt>
                <c:pt idx="7">
                  <c:v>4091.5529636426377</c:v>
                </c:pt>
                <c:pt idx="8">
                  <c:v>4053.9844210740953</c:v>
                </c:pt>
                <c:pt idx="9">
                  <c:v>4042.6622710019451</c:v>
                </c:pt>
                <c:pt idx="10">
                  <c:v>4033.0221194867931</c:v>
                </c:pt>
                <c:pt idx="11">
                  <c:v>4008.5488150134893</c:v>
                </c:pt>
                <c:pt idx="12">
                  <c:v>4010.5399217328563</c:v>
                </c:pt>
                <c:pt idx="13">
                  <c:v>3977.0111518915869</c:v>
                </c:pt>
                <c:pt idx="14">
                  <c:v>3945.9224700420359</c:v>
                </c:pt>
              </c:numCache>
            </c:numRef>
          </c:val>
          <c:smooth val="0"/>
          <c:extLst>
            <c:ext xmlns:c16="http://schemas.microsoft.com/office/drawing/2014/chart" uri="{C3380CC4-5D6E-409C-BE32-E72D297353CC}">
              <c16:uniqueId val="{00000000-94C8-4E89-81CB-25DA399D26E8}"/>
            </c:ext>
          </c:extLst>
        </c:ser>
        <c:dLbls>
          <c:showLegendKey val="0"/>
          <c:showVal val="0"/>
          <c:showCatName val="0"/>
          <c:showSerName val="0"/>
          <c:showPercent val="0"/>
          <c:showBubbleSize val="0"/>
        </c:dLbls>
        <c:marker val="1"/>
        <c:smooth val="0"/>
        <c:axId val="107066112"/>
        <c:axId val="107068416"/>
      </c:lineChart>
      <c:catAx>
        <c:axId val="107066112"/>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2023                                           2024</a:t>
                </a:r>
              </a:p>
            </c:rich>
          </c:tx>
          <c:layout>
            <c:manualLayout>
              <c:xMode val="edge"/>
              <c:yMode val="edge"/>
              <c:x val="0.28609625668449196"/>
              <c:y val="0.8942327882091659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7068416"/>
        <c:crosses val="autoZero"/>
        <c:auto val="0"/>
        <c:lblAlgn val="ctr"/>
        <c:lblOffset val="100"/>
        <c:tickLblSkip val="2"/>
        <c:tickMarkSkip val="2"/>
        <c:noMultiLvlLbl val="0"/>
      </c:catAx>
      <c:valAx>
        <c:axId val="107068416"/>
        <c:scaling>
          <c:orientation val="minMax"/>
        </c:scaling>
        <c:delete val="0"/>
        <c:axPos val="l"/>
        <c:majorGridlines>
          <c:spPr>
            <a:ln w="3175">
              <a:solidFill>
                <a:srgbClr val="000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424242"/>
                </a:solidFill>
                <a:latin typeface="Helvetica"/>
                <a:ea typeface="Helvetica"/>
                <a:cs typeface="Helvetica"/>
              </a:defRPr>
            </a:pPr>
            <a:endParaRPr lang="en-US"/>
          </a:p>
        </c:txPr>
        <c:crossAx val="107066112"/>
        <c:crosses val="autoZero"/>
        <c:crossBetween val="midCat"/>
      </c:valAx>
      <c:spPr>
        <a:solidFill>
          <a:srgbClr val="E3E3E3"/>
        </a:solidFill>
        <a:ln w="3175">
          <a:solidFill>
            <a:srgbClr val="000000"/>
          </a:solidFill>
          <a:prstDash val="solid"/>
        </a:ln>
      </c:spPr>
    </c:plotArea>
    <c:legend>
      <c:legendPos val="r"/>
      <c:layout>
        <c:manualLayout>
          <c:xMode val="edge"/>
          <c:yMode val="edge"/>
          <c:x val="0.67869833115780309"/>
          <c:y val="0.20131031697960833"/>
          <c:w val="0.22639998877145703"/>
          <c:h val="0.20448112255198869"/>
        </c:manualLayout>
      </c:layout>
      <c:overlay val="0"/>
      <c:txPr>
        <a:bodyPr/>
        <a:lstStyle/>
        <a:p>
          <a:pPr>
            <a:defRPr sz="900" baseline="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Total Unemployment Rate
</a:t>
            </a:r>
          </a:p>
        </c:rich>
      </c:tx>
      <c:layout>
        <c:manualLayout>
          <c:xMode val="edge"/>
          <c:yMode val="edge"/>
          <c:x val="0.27540106951871657"/>
          <c:y val="4.1666666666666664E-2"/>
        </c:manualLayout>
      </c:layout>
      <c:overlay val="0"/>
      <c:spPr>
        <a:noFill/>
        <a:ln w="25400">
          <a:noFill/>
        </a:ln>
      </c:spPr>
    </c:title>
    <c:autoTitleDeleted val="0"/>
    <c:plotArea>
      <c:layout>
        <c:manualLayout>
          <c:layoutTarget val="inner"/>
          <c:xMode val="edge"/>
          <c:yMode val="edge"/>
          <c:x val="0.16042780748663105"/>
          <c:y val="0.15740811906882543"/>
          <c:w val="0.80213903743315529"/>
          <c:h val="0.6666696807620839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(trends!$A$6:$A$17,trends!$A$20:$A$31)</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(trends!$D$6:$D$17,trends!$D$20:$D$31)</c:f>
              <c:numCache>
                <c:formatCode>0.0</c:formatCode>
                <c:ptCount val="24"/>
                <c:pt idx="0">
                  <c:v>3.6</c:v>
                </c:pt>
                <c:pt idx="1">
                  <c:v>3.5</c:v>
                </c:pt>
                <c:pt idx="2">
                  <c:v>3.4</c:v>
                </c:pt>
                <c:pt idx="3">
                  <c:v>3.3</c:v>
                </c:pt>
                <c:pt idx="4">
                  <c:v>3.3</c:v>
                </c:pt>
                <c:pt idx="5">
                  <c:v>3.4</c:v>
                </c:pt>
                <c:pt idx="6">
                  <c:v>3.6</c:v>
                </c:pt>
                <c:pt idx="7">
                  <c:v>3.8</c:v>
                </c:pt>
                <c:pt idx="8">
                  <c:v>4</c:v>
                </c:pt>
                <c:pt idx="9">
                  <c:v>4.2</c:v>
                </c:pt>
                <c:pt idx="10">
                  <c:v>4.2</c:v>
                </c:pt>
                <c:pt idx="11">
                  <c:v>4.2</c:v>
                </c:pt>
                <c:pt idx="12">
                  <c:v>4.4000000000000004</c:v>
                </c:pt>
                <c:pt idx="13">
                  <c:v>4.5</c:v>
                </c:pt>
                <c:pt idx="14">
                  <c:v>4.5</c:v>
                </c:pt>
              </c:numCache>
            </c:numRef>
          </c:val>
          <c:smooth val="0"/>
          <c:extLst>
            <c:ext xmlns:c16="http://schemas.microsoft.com/office/drawing/2014/chart" uri="{C3380CC4-5D6E-409C-BE32-E72D297353CC}">
              <c16:uniqueId val="{00000001-45C7-433A-99AF-E258670B5781}"/>
            </c:ext>
          </c:extLst>
        </c:ser>
        <c:dLbls>
          <c:showLegendKey val="0"/>
          <c:showVal val="0"/>
          <c:showCatName val="0"/>
          <c:showSerName val="0"/>
          <c:showPercent val="0"/>
          <c:showBubbleSize val="0"/>
        </c:dLbls>
        <c:marker val="1"/>
        <c:smooth val="0"/>
        <c:axId val="108665472"/>
        <c:axId val="108696704"/>
      </c:lineChart>
      <c:catAx>
        <c:axId val="108665472"/>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 2023                                         2024</a:t>
                </a:r>
              </a:p>
            </c:rich>
          </c:tx>
          <c:layout>
            <c:manualLayout>
              <c:xMode val="edge"/>
              <c:yMode val="edge"/>
              <c:x val="0.31016042780748676"/>
              <c:y val="0.9074112958102457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696704"/>
        <c:crosses val="autoZero"/>
        <c:auto val="0"/>
        <c:lblAlgn val="ctr"/>
        <c:lblOffset val="100"/>
        <c:tickLblSkip val="2"/>
        <c:tickMarkSkip val="1"/>
        <c:noMultiLvlLbl val="0"/>
      </c:catAx>
      <c:valAx>
        <c:axId val="108696704"/>
        <c:scaling>
          <c:orientation val="minMax"/>
          <c:min val="2"/>
        </c:scaling>
        <c:delete val="0"/>
        <c:axPos val="l"/>
        <c:majorGridlines>
          <c:spPr>
            <a:ln w="3175">
              <a:solidFill>
                <a:srgbClr val="000080"/>
              </a:solidFill>
              <a:prstDash val="solid"/>
            </a:ln>
          </c:spPr>
        </c:majorGridlines>
        <c:title>
          <c:tx>
            <c:rich>
              <a:bodyPr/>
              <a:lstStyle/>
              <a:p>
                <a:pPr>
                  <a:defRPr sz="800" b="1" i="0" u="none" strike="noStrike" baseline="0">
                    <a:solidFill>
                      <a:srgbClr val="424242"/>
                    </a:solidFill>
                    <a:latin typeface="Arial"/>
                    <a:ea typeface="Arial"/>
                    <a:cs typeface="Arial"/>
                  </a:defRPr>
                </a:pPr>
                <a:r>
                  <a:rPr lang="en-US"/>
                  <a:t>Percent</a:t>
                </a:r>
              </a:p>
            </c:rich>
          </c:tx>
          <c:layout>
            <c:manualLayout>
              <c:xMode val="edge"/>
              <c:yMode val="edge"/>
              <c:x val="4.2780748663101602E-2"/>
              <c:y val="0.384261203460678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665472"/>
        <c:crosses val="autoZero"/>
        <c:crossBetween val="midCat"/>
      </c:valAx>
      <c:spPr>
        <a:solidFill>
          <a:srgbClr val="E3E3E3"/>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424242"/>
                </a:solidFill>
                <a:latin typeface="Arial"/>
                <a:ea typeface="Arial"/>
                <a:cs typeface="Arial"/>
              </a:defRPr>
            </a:pPr>
            <a:r>
              <a:rPr lang="en-US"/>
              <a:t>All Employee Weekly Hours</a:t>
            </a:r>
          </a:p>
        </c:rich>
      </c:tx>
      <c:layout>
        <c:manualLayout>
          <c:xMode val="edge"/>
          <c:yMode val="edge"/>
          <c:x val="0.26075325261761628"/>
          <c:y val="4.5000000000000005E-2"/>
        </c:manualLayout>
      </c:layout>
      <c:overlay val="0"/>
      <c:spPr>
        <a:noFill/>
        <a:ln w="25400">
          <a:noFill/>
        </a:ln>
      </c:spPr>
    </c:title>
    <c:autoTitleDeleted val="0"/>
    <c:plotArea>
      <c:layout>
        <c:manualLayout>
          <c:layoutTarget val="inner"/>
          <c:xMode val="edge"/>
          <c:yMode val="edge"/>
          <c:x val="9.6774447597571214E-2"/>
          <c:y val="0.16500000000000001"/>
          <c:w val="0.86559367017827571"/>
          <c:h val="0.62000000000000011"/>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(trends!$A$36:$A$47,trends!$A$50:$A$61)</c:f>
              <c:strCache>
                <c:ptCount val="2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strCache>
            </c:strRef>
          </c:cat>
          <c:val>
            <c:numRef>
              <c:f>(trends!$D$36:$D$47,trends!$D$50:$D$61)</c:f>
              <c:numCache>
                <c:formatCode>0.0</c:formatCode>
                <c:ptCount val="24"/>
                <c:pt idx="0">
                  <c:v>33.5</c:v>
                </c:pt>
                <c:pt idx="1">
                  <c:v>33</c:v>
                </c:pt>
                <c:pt idx="2">
                  <c:v>32.9</c:v>
                </c:pt>
                <c:pt idx="3">
                  <c:v>33.700000000000003</c:v>
                </c:pt>
                <c:pt idx="4">
                  <c:v>33</c:v>
                </c:pt>
                <c:pt idx="5">
                  <c:v>33</c:v>
                </c:pt>
                <c:pt idx="6">
                  <c:v>33.5</c:v>
                </c:pt>
                <c:pt idx="7">
                  <c:v>33.299999999999997</c:v>
                </c:pt>
                <c:pt idx="8">
                  <c:v>33.4</c:v>
                </c:pt>
                <c:pt idx="9">
                  <c:v>33.799999999999997</c:v>
                </c:pt>
                <c:pt idx="10">
                  <c:v>33.5</c:v>
                </c:pt>
                <c:pt idx="11">
                  <c:v>33.5</c:v>
                </c:pt>
                <c:pt idx="12">
                  <c:v>33.200000000000003</c:v>
                </c:pt>
                <c:pt idx="13">
                  <c:v>32.9</c:v>
                </c:pt>
                <c:pt idx="14">
                  <c:v>33.4</c:v>
                </c:pt>
              </c:numCache>
            </c:numRef>
          </c:val>
          <c:smooth val="0"/>
          <c:extLst>
            <c:ext xmlns:c16="http://schemas.microsoft.com/office/drawing/2014/chart" uri="{C3380CC4-5D6E-409C-BE32-E72D297353CC}">
              <c16:uniqueId val="{00000000-C766-43C1-BFCE-BEA3F60838D5}"/>
            </c:ext>
          </c:extLst>
        </c:ser>
        <c:dLbls>
          <c:showLegendKey val="0"/>
          <c:showVal val="0"/>
          <c:showCatName val="0"/>
          <c:showSerName val="0"/>
          <c:showPercent val="0"/>
          <c:showBubbleSize val="0"/>
        </c:dLbls>
        <c:marker val="1"/>
        <c:smooth val="0"/>
        <c:axId val="108721280"/>
        <c:axId val="108723584"/>
      </c:lineChart>
      <c:catAx>
        <c:axId val="108721280"/>
        <c:scaling>
          <c:orientation val="minMax"/>
        </c:scaling>
        <c:delete val="0"/>
        <c:axPos val="b"/>
        <c:title>
          <c:tx>
            <c:rich>
              <a:bodyPr/>
              <a:lstStyle/>
              <a:p>
                <a:pPr>
                  <a:defRPr sz="900" b="1" i="0" u="none" strike="noStrike" baseline="0">
                    <a:solidFill>
                      <a:srgbClr val="424242"/>
                    </a:solidFill>
                    <a:latin typeface="Arial"/>
                    <a:ea typeface="Arial"/>
                    <a:cs typeface="Arial"/>
                  </a:defRPr>
                </a:pPr>
                <a:r>
                  <a:rPr lang="en-US"/>
                  <a:t>2023                                             2024</a:t>
                </a:r>
              </a:p>
            </c:rich>
          </c:tx>
          <c:layout>
            <c:manualLayout>
              <c:xMode val="edge"/>
              <c:yMode val="edge"/>
              <c:x val="0.26612959670363784"/>
              <c:y val="0.8850000000000000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723584"/>
        <c:crosses val="autoZero"/>
        <c:auto val="0"/>
        <c:lblAlgn val="ctr"/>
        <c:lblOffset val="100"/>
        <c:tickLblSkip val="2"/>
        <c:tickMarkSkip val="1"/>
        <c:noMultiLvlLbl val="0"/>
      </c:catAx>
      <c:valAx>
        <c:axId val="108723584"/>
        <c:scaling>
          <c:orientation val="minMax"/>
          <c:max val="35.000000000001002"/>
          <c:min val="32"/>
        </c:scaling>
        <c:delete val="0"/>
        <c:axPos val="l"/>
        <c:majorGridlines>
          <c:spPr>
            <a:ln w="3175">
              <a:solidFill>
                <a:srgbClr val="00008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424242"/>
                </a:solidFill>
                <a:latin typeface="Helvetica"/>
                <a:ea typeface="Helvetica"/>
                <a:cs typeface="Helvetica"/>
              </a:defRPr>
            </a:pPr>
            <a:endParaRPr lang="en-US"/>
          </a:p>
        </c:txPr>
        <c:crossAx val="108721280"/>
        <c:crosses val="autoZero"/>
        <c:crossBetween val="midCat"/>
        <c:majorUnit val="0.2"/>
      </c:valAx>
      <c:spPr>
        <a:solidFill>
          <a:srgbClr val="E3E3E3"/>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424242"/>
          </a:solidFill>
          <a:latin typeface="Arial"/>
          <a:ea typeface="Arial"/>
          <a:cs typeface="Arial"/>
        </a:defRPr>
      </a:pPr>
      <a:endParaRPr lang="en-US"/>
    </a:p>
  </c:txPr>
  <c:printSettings>
    <c:headerFooter alignWithMargins="0">
      <c:oddHeader>&amp;A</c:oddHeader>
      <c:oddFooter>Page &amp;P</c:oddFooter>
    </c:headerFooter>
    <c:pageMargins b="1" l="0.75000000000000011" r="0.75000000000000011" t="1" header="0.5" footer="0.5"/>
    <c:pageSetup orientation="landscape"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14</xdr:col>
      <xdr:colOff>47625</xdr:colOff>
      <xdr:row>38</xdr:row>
      <xdr:rowOff>0</xdr:rowOff>
    </xdr:to>
    <xdr:sp macro="" textlink="">
      <xdr:nvSpPr>
        <xdr:cNvPr id="2000" name="Line 9">
          <a:extLst>
            <a:ext uri="{FF2B5EF4-FFF2-40B4-BE49-F238E27FC236}">
              <a16:creationId xmlns:a16="http://schemas.microsoft.com/office/drawing/2014/main" id="{00000000-0008-0000-0000-0000D0070000}"/>
            </a:ext>
          </a:extLst>
        </xdr:cNvPr>
        <xdr:cNvSpPr>
          <a:spLocks noChangeShapeType="1"/>
        </xdr:cNvSpPr>
      </xdr:nvSpPr>
      <xdr:spPr bwMode="auto">
        <a:xfrm>
          <a:off x="0" y="6381750"/>
          <a:ext cx="7210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146050</xdr:rowOff>
    </xdr:from>
    <xdr:to>
      <xdr:col>14</xdr:col>
      <xdr:colOff>19050</xdr:colOff>
      <xdr:row>59</xdr:row>
      <xdr:rowOff>7620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0" y="9282430"/>
          <a:ext cx="7372350" cy="66167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800" b="1" i="1" u="none" strike="noStrike" baseline="0">
              <a:solidFill>
                <a:srgbClr val="000000"/>
              </a:solidFill>
              <a:latin typeface="Helvetica"/>
              <a:cs typeface="Helvetica"/>
            </a:rPr>
            <a:t>Starting with March, 2011, our monthly statewide and major LMA nonfarm job estimates have been taken over by the US Department of Labor Bureau of Labor Statistics.  This is the final phase of transition in this program, which began in 2008.  As a result of changes in the estimation procedures, you are likely to see more variability in month-to-month estimates of job counts.  Caution should be used in interpreting any single month’s estimate.  The data are best interpreted to identify trends and cycles over several months and quarters.  If you have any questions about these changes, please email us at: dol.lmi@ct.gov. </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16</xdr:row>
      <xdr:rowOff>0</xdr:rowOff>
    </xdr:from>
    <xdr:to>
      <xdr:col>11</xdr:col>
      <xdr:colOff>428625</xdr:colOff>
      <xdr:row>34</xdr:row>
      <xdr:rowOff>0</xdr:rowOff>
    </xdr:to>
    <xdr:graphicFrame macro="">
      <xdr:nvGraphicFramePr>
        <xdr:cNvPr id="26567" name="Chart 1">
          <a:extLst>
            <a:ext uri="{FF2B5EF4-FFF2-40B4-BE49-F238E27FC236}">
              <a16:creationId xmlns:a16="http://schemas.microsoft.com/office/drawing/2014/main" id="{00000000-0008-0000-0100-0000C7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32</xdr:row>
      <xdr:rowOff>38100</xdr:rowOff>
    </xdr:from>
    <xdr:to>
      <xdr:col>10</xdr:col>
      <xdr:colOff>381000</xdr:colOff>
      <xdr:row>32</xdr:row>
      <xdr:rowOff>38100</xdr:rowOff>
    </xdr:to>
    <xdr:sp macro="" textlink="">
      <xdr:nvSpPr>
        <xdr:cNvPr id="26568" name="Line 2">
          <a:extLst>
            <a:ext uri="{FF2B5EF4-FFF2-40B4-BE49-F238E27FC236}">
              <a16:creationId xmlns:a16="http://schemas.microsoft.com/office/drawing/2014/main" id="{00000000-0008-0000-0100-0000C8670000}"/>
            </a:ext>
          </a:extLst>
        </xdr:cNvPr>
        <xdr:cNvSpPr>
          <a:spLocks noChangeShapeType="1"/>
        </xdr:cNvSpPr>
      </xdr:nvSpPr>
      <xdr:spPr bwMode="auto">
        <a:xfrm>
          <a:off x="876300" y="5210175"/>
          <a:ext cx="537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en-US"/>
        </a:p>
      </xdr:txBody>
    </xdr:sp>
    <xdr:clientData/>
  </xdr:twoCellAnchor>
  <mc:AlternateContent xmlns:mc="http://schemas.openxmlformats.org/markup-compatibility/2006">
    <mc:Choice xmlns:a14="http://schemas.microsoft.com/office/drawing/2010/main" Requires="a14">
      <xdr:twoCellAnchor>
        <xdr:from>
          <xdr:col>0</xdr:col>
          <xdr:colOff>1554480</xdr:colOff>
          <xdr:row>41</xdr:row>
          <xdr:rowOff>7620</xdr:rowOff>
        </xdr:from>
        <xdr:to>
          <xdr:col>12</xdr:col>
          <xdr:colOff>68580</xdr:colOff>
          <xdr:row>54</xdr:row>
          <xdr:rowOff>53340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257175</xdr:colOff>
      <xdr:row>28</xdr:row>
      <xdr:rowOff>142875</xdr:rowOff>
    </xdr:from>
    <xdr:to>
      <xdr:col>14</xdr:col>
      <xdr:colOff>228600</xdr:colOff>
      <xdr:row>34</xdr:row>
      <xdr:rowOff>0</xdr:rowOff>
    </xdr:to>
    <xdr:sp macro="" textlink="">
      <xdr:nvSpPr>
        <xdr:cNvPr id="2012445" name="Rectangle 1">
          <a:extLst>
            <a:ext uri="{FF2B5EF4-FFF2-40B4-BE49-F238E27FC236}">
              <a16:creationId xmlns:a16="http://schemas.microsoft.com/office/drawing/2014/main" id="{00000000-0008-0000-0200-00001DB51E00}"/>
            </a:ext>
          </a:extLst>
        </xdr:cNvPr>
        <xdr:cNvSpPr>
          <a:spLocks noChangeArrowheads="1"/>
        </xdr:cNvSpPr>
      </xdr:nvSpPr>
      <xdr:spPr bwMode="auto">
        <a:xfrm>
          <a:off x="2076450" y="5248275"/>
          <a:ext cx="4724400" cy="838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762000</xdr:colOff>
      <xdr:row>31</xdr:row>
      <xdr:rowOff>123825</xdr:rowOff>
    </xdr:from>
    <xdr:to>
      <xdr:col>3</xdr:col>
      <xdr:colOff>400050</xdr:colOff>
      <xdr:row>34</xdr:row>
      <xdr:rowOff>0</xdr:rowOff>
    </xdr:to>
    <xdr:sp macro="" textlink="">
      <xdr:nvSpPr>
        <xdr:cNvPr id="2012446" name="Rectangle 2">
          <a:extLst>
            <a:ext uri="{FF2B5EF4-FFF2-40B4-BE49-F238E27FC236}">
              <a16:creationId xmlns:a16="http://schemas.microsoft.com/office/drawing/2014/main" id="{00000000-0008-0000-0200-00001EB51E00}"/>
            </a:ext>
          </a:extLst>
        </xdr:cNvPr>
        <xdr:cNvSpPr>
          <a:spLocks noChangeArrowheads="1"/>
        </xdr:cNvSpPr>
      </xdr:nvSpPr>
      <xdr:spPr bwMode="auto">
        <a:xfrm>
          <a:off x="762000" y="5724525"/>
          <a:ext cx="203835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822960</xdr:colOff>
          <xdr:row>7</xdr:row>
          <xdr:rowOff>129540</xdr:rowOff>
        </xdr:from>
        <xdr:to>
          <xdr:col>13</xdr:col>
          <xdr:colOff>426720</xdr:colOff>
          <xdr:row>22</xdr:row>
          <xdr:rowOff>22860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57150</xdr:colOff>
      <xdr:row>4</xdr:row>
      <xdr:rowOff>38100</xdr:rowOff>
    </xdr:from>
    <xdr:to>
      <xdr:col>11</xdr:col>
      <xdr:colOff>590550</xdr:colOff>
      <xdr:row>17</xdr:row>
      <xdr:rowOff>0</xdr:rowOff>
    </xdr:to>
    <xdr:graphicFrame macro="">
      <xdr:nvGraphicFramePr>
        <xdr:cNvPr id="1334157" name="Chart 1">
          <a:extLst>
            <a:ext uri="{FF2B5EF4-FFF2-40B4-BE49-F238E27FC236}">
              <a16:creationId xmlns:a16="http://schemas.microsoft.com/office/drawing/2014/main" id="{00000000-0008-0000-0300-00008D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34</xdr:row>
      <xdr:rowOff>19050</xdr:rowOff>
    </xdr:from>
    <xdr:to>
      <xdr:col>11</xdr:col>
      <xdr:colOff>581025</xdr:colOff>
      <xdr:row>47</xdr:row>
      <xdr:rowOff>19050</xdr:rowOff>
    </xdr:to>
    <xdr:graphicFrame macro="">
      <xdr:nvGraphicFramePr>
        <xdr:cNvPr id="1334158" name="Chart 2">
          <a:extLst>
            <a:ext uri="{FF2B5EF4-FFF2-40B4-BE49-F238E27FC236}">
              <a16:creationId xmlns:a16="http://schemas.microsoft.com/office/drawing/2014/main" id="{00000000-0008-0000-0300-00008E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xdr:colOff>
      <xdr:row>18</xdr:row>
      <xdr:rowOff>66675</xdr:rowOff>
    </xdr:from>
    <xdr:to>
      <xdr:col>11</xdr:col>
      <xdr:colOff>571500</xdr:colOff>
      <xdr:row>31</xdr:row>
      <xdr:rowOff>38100</xdr:rowOff>
    </xdr:to>
    <xdr:graphicFrame macro="">
      <xdr:nvGraphicFramePr>
        <xdr:cNvPr id="1334159" name="Chart 3">
          <a:extLst>
            <a:ext uri="{FF2B5EF4-FFF2-40B4-BE49-F238E27FC236}">
              <a16:creationId xmlns:a16="http://schemas.microsoft.com/office/drawing/2014/main" id="{00000000-0008-0000-0300-00008F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66675</xdr:colOff>
      <xdr:row>48</xdr:row>
      <xdr:rowOff>85725</xdr:rowOff>
    </xdr:from>
    <xdr:to>
      <xdr:col>11</xdr:col>
      <xdr:colOff>561975</xdr:colOff>
      <xdr:row>61</xdr:row>
      <xdr:rowOff>0</xdr:rowOff>
    </xdr:to>
    <xdr:graphicFrame macro="">
      <xdr:nvGraphicFramePr>
        <xdr:cNvPr id="1334160" name="Chart 4">
          <a:extLst>
            <a:ext uri="{FF2B5EF4-FFF2-40B4-BE49-F238E27FC236}">
              <a16:creationId xmlns:a16="http://schemas.microsoft.com/office/drawing/2014/main" id="{00000000-0008-0000-0300-0000905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5"/>
  <sheetViews>
    <sheetView showGridLines="0" topLeftCell="A27" workbookViewId="0">
      <selection activeCell="T32" sqref="T32"/>
    </sheetView>
  </sheetViews>
  <sheetFormatPr defaultRowHeight="13.2" x14ac:dyDescent="0.25"/>
  <cols>
    <col min="1" max="1" width="8.44140625" customWidth="1"/>
    <col min="2" max="2" width="9.5546875" customWidth="1"/>
    <col min="3" max="3" width="11" customWidth="1"/>
    <col min="4" max="8" width="9.5546875" customWidth="1"/>
    <col min="9" max="9" width="7" customWidth="1"/>
    <col min="10" max="10" width="6.44140625" customWidth="1"/>
    <col min="11" max="11" width="1.77734375" customWidth="1"/>
    <col min="12" max="12" width="8.21875" customWidth="1"/>
    <col min="13" max="13" width="6.5546875" customWidth="1"/>
    <col min="14" max="14" width="1.5546875" hidden="1" customWidth="1"/>
    <col min="15" max="15" width="1.5546875" customWidth="1"/>
    <col min="17" max="17" width="10.5546875" bestFit="1" customWidth="1"/>
    <col min="19" max="19" width="10.5546875" bestFit="1" customWidth="1"/>
    <col min="20" max="23" width="10.77734375" bestFit="1" customWidth="1"/>
  </cols>
  <sheetData>
    <row r="1" spans="1:20" ht="24.6" x14ac:dyDescent="0.4">
      <c r="A1" s="76" t="s">
        <v>0</v>
      </c>
      <c r="B1" s="30"/>
      <c r="C1" s="30"/>
      <c r="D1" s="30"/>
      <c r="E1" s="30"/>
      <c r="F1" s="30"/>
      <c r="G1" s="30"/>
      <c r="H1" s="30"/>
      <c r="I1" s="30"/>
      <c r="J1" s="30"/>
      <c r="K1" s="30"/>
      <c r="L1" s="30"/>
      <c r="M1" s="30"/>
      <c r="N1" s="131"/>
    </row>
    <row r="2" spans="1:20" ht="15.6" x14ac:dyDescent="0.3">
      <c r="A2" s="77" t="s">
        <v>1</v>
      </c>
      <c r="B2" s="48"/>
      <c r="C2" s="48"/>
      <c r="D2" s="48"/>
      <c r="E2" s="48"/>
      <c r="F2" s="48"/>
      <c r="G2" s="48"/>
      <c r="H2" s="48"/>
      <c r="I2" s="48"/>
      <c r="J2" s="48"/>
      <c r="K2" s="48"/>
      <c r="L2" s="48"/>
      <c r="M2" s="48"/>
      <c r="N2" s="131"/>
    </row>
    <row r="3" spans="1:20" s="49" customFormat="1" ht="5.0999999999999996" customHeight="1" x14ac:dyDescent="0.25">
      <c r="A3" s="51"/>
      <c r="B3" s="50"/>
      <c r="C3" s="50"/>
      <c r="D3" s="50"/>
      <c r="E3" s="50"/>
      <c r="F3" s="50"/>
      <c r="G3" s="50"/>
      <c r="H3" s="50"/>
      <c r="I3" s="50"/>
      <c r="J3" s="50"/>
      <c r="K3" s="50"/>
      <c r="L3" s="50"/>
      <c r="M3" s="50"/>
      <c r="N3" s="258"/>
      <c r="O3" s="258"/>
      <c r="P3" s="258"/>
      <c r="Q3" s="258"/>
      <c r="R3" s="258"/>
      <c r="S3" s="258"/>
      <c r="T3" s="258"/>
    </row>
    <row r="4" spans="1:20" s="32" customFormat="1" ht="15.6" x14ac:dyDescent="0.3">
      <c r="A4" s="112" t="s">
        <v>134</v>
      </c>
      <c r="B4" s="283"/>
      <c r="C4" s="283"/>
      <c r="D4" s="283"/>
      <c r="E4" s="283"/>
      <c r="F4" s="283"/>
      <c r="G4" s="283"/>
      <c r="H4" s="283"/>
      <c r="I4" s="283"/>
      <c r="J4" s="283"/>
      <c r="K4" s="283"/>
      <c r="L4" s="283"/>
      <c r="M4" s="283"/>
    </row>
    <row r="5" spans="1:20" ht="12" customHeight="1" x14ac:dyDescent="0.25">
      <c r="A5" s="284"/>
      <c r="B5" s="285"/>
      <c r="C5" s="285"/>
      <c r="D5" s="259" t="s">
        <v>148</v>
      </c>
      <c r="E5" s="259" t="s">
        <v>144</v>
      </c>
      <c r="F5" s="259" t="s">
        <v>141</v>
      </c>
      <c r="G5" s="259" t="s">
        <v>140</v>
      </c>
      <c r="H5" s="260" t="str">
        <f>D5</f>
        <v>March</v>
      </c>
      <c r="I5" s="113" t="s">
        <v>2</v>
      </c>
      <c r="J5" s="114"/>
      <c r="K5" s="114"/>
      <c r="L5" s="113" t="s">
        <v>3</v>
      </c>
      <c r="M5" s="113"/>
      <c r="N5" s="24"/>
      <c r="O5" s="26"/>
      <c r="P5" s="26"/>
      <c r="Q5" s="27"/>
      <c r="R5" s="24"/>
      <c r="S5" s="26"/>
      <c r="T5" s="26"/>
    </row>
    <row r="6" spans="1:20" ht="11.1" customHeight="1" x14ac:dyDescent="0.25">
      <c r="A6" s="117"/>
      <c r="B6" s="117"/>
      <c r="C6" s="284"/>
      <c r="D6" s="275" t="s">
        <v>142</v>
      </c>
      <c r="E6" s="275" t="s">
        <v>145</v>
      </c>
      <c r="F6" s="275">
        <v>2024</v>
      </c>
      <c r="G6" s="275">
        <v>2023</v>
      </c>
      <c r="H6" s="286">
        <v>2023</v>
      </c>
      <c r="I6" s="115" t="s">
        <v>4</v>
      </c>
      <c r="J6" s="116" t="s">
        <v>5</v>
      </c>
      <c r="K6" s="116"/>
      <c r="L6" s="115" t="s">
        <v>4</v>
      </c>
      <c r="M6" s="116" t="s">
        <v>6</v>
      </c>
      <c r="N6" s="287"/>
      <c r="O6" s="24"/>
      <c r="P6" s="24"/>
      <c r="Q6" s="28"/>
      <c r="R6" s="24"/>
      <c r="S6" s="26"/>
      <c r="T6" s="26"/>
    </row>
    <row r="7" spans="1:20" s="34" customFormat="1" ht="6" customHeight="1" x14ac:dyDescent="0.25">
      <c r="A7" s="258"/>
      <c r="B7" s="258"/>
      <c r="C7" s="117"/>
      <c r="D7" s="173"/>
      <c r="E7" s="173"/>
      <c r="F7" s="173"/>
      <c r="G7" s="173"/>
      <c r="H7" s="173"/>
      <c r="I7" s="288"/>
      <c r="J7" s="289"/>
      <c r="K7" s="289"/>
      <c r="L7" s="288"/>
      <c r="M7" s="289"/>
      <c r="N7" s="24"/>
      <c r="O7" s="24"/>
      <c r="P7" s="24"/>
      <c r="Q7" s="28"/>
      <c r="R7" s="24"/>
      <c r="S7" s="290"/>
      <c r="T7" s="290"/>
    </row>
    <row r="8" spans="1:20" ht="13.5" customHeight="1" x14ac:dyDescent="0.25">
      <c r="A8" s="291" t="s">
        <v>7</v>
      </c>
      <c r="B8" s="292"/>
      <c r="C8" s="292"/>
      <c r="D8" s="135">
        <v>1709100</v>
      </c>
      <c r="E8" s="136">
        <v>1704200</v>
      </c>
      <c r="F8" s="136">
        <v>1701600</v>
      </c>
      <c r="G8" s="136">
        <v>1695800</v>
      </c>
      <c r="H8" s="136">
        <v>1690200</v>
      </c>
      <c r="I8" s="135">
        <f>(+D8-E8)</f>
        <v>4900</v>
      </c>
      <c r="J8" s="137">
        <f>(+D8-E8)/E8</f>
        <v>2.8752493838751321E-3</v>
      </c>
      <c r="K8" s="202"/>
      <c r="L8" s="135">
        <f>(+D8-H8)</f>
        <v>18900</v>
      </c>
      <c r="M8" s="137">
        <f>(+D8-H8)/H8</f>
        <v>1.1182108626198083E-2</v>
      </c>
      <c r="N8" s="284"/>
      <c r="O8" s="24"/>
      <c r="P8" s="24"/>
      <c r="R8" s="24"/>
      <c r="S8" s="24"/>
      <c r="T8" s="24"/>
    </row>
    <row r="9" spans="1:20" ht="13.5" customHeight="1" x14ac:dyDescent="0.25">
      <c r="A9" s="291" t="s">
        <v>8</v>
      </c>
      <c r="B9" s="292"/>
      <c r="C9" s="292"/>
      <c r="D9" s="135">
        <f>+D8-+D36</f>
        <v>1475600</v>
      </c>
      <c r="E9" s="135">
        <f>+E8-+E36</f>
        <v>1471200</v>
      </c>
      <c r="F9" s="135">
        <f>+F8-+F36</f>
        <v>1468300</v>
      </c>
      <c r="G9" s="135">
        <f>+G8-+G36</f>
        <v>1462500</v>
      </c>
      <c r="H9" s="135">
        <f>+H8-+H36</f>
        <v>1459200</v>
      </c>
      <c r="I9" s="135">
        <f>(+D9-E9)</f>
        <v>4400</v>
      </c>
      <c r="J9" s="137">
        <f>(+D9-E9)/E9</f>
        <v>2.9907558455682438E-3</v>
      </c>
      <c r="K9" s="202"/>
      <c r="L9" s="135">
        <f>(+D9-+H9)</f>
        <v>16400</v>
      </c>
      <c r="M9" s="137">
        <f>(+D9-H9)/H9</f>
        <v>1.1239035087719298E-2</v>
      </c>
      <c r="N9" s="284"/>
      <c r="O9" s="24"/>
      <c r="P9" s="24"/>
      <c r="R9" s="24"/>
      <c r="S9" s="24"/>
      <c r="T9" s="24"/>
    </row>
    <row r="10" spans="1:20" ht="14.1" customHeight="1" x14ac:dyDescent="0.25">
      <c r="A10" s="291" t="s">
        <v>9</v>
      </c>
      <c r="B10" s="293"/>
      <c r="C10" s="293"/>
      <c r="D10" s="214"/>
      <c r="E10" s="214"/>
      <c r="F10" s="214"/>
      <c r="G10" s="214"/>
      <c r="H10" s="214"/>
      <c r="I10" s="135"/>
      <c r="J10" s="137"/>
      <c r="K10" s="137"/>
      <c r="L10" s="135"/>
      <c r="M10" s="137"/>
      <c r="N10" s="284"/>
      <c r="O10" s="24"/>
      <c r="P10" s="24"/>
      <c r="R10" s="24"/>
      <c r="S10" s="24"/>
      <c r="T10" s="24"/>
    </row>
    <row r="11" spans="1:20" ht="14.1" customHeight="1" x14ac:dyDescent="0.25">
      <c r="A11" s="291" t="s">
        <v>10</v>
      </c>
      <c r="B11" s="293"/>
      <c r="C11" s="293"/>
      <c r="D11" s="214">
        <v>500</v>
      </c>
      <c r="E11" s="214">
        <v>500</v>
      </c>
      <c r="F11" s="214">
        <v>500</v>
      </c>
      <c r="G11" s="214">
        <v>500</v>
      </c>
      <c r="H11" s="214">
        <v>500</v>
      </c>
      <c r="I11" s="294">
        <f>(+D11-E11)</f>
        <v>0</v>
      </c>
      <c r="J11" s="295">
        <f>(+D11-E11)/E11</f>
        <v>0</v>
      </c>
      <c r="K11" s="137"/>
      <c r="L11" s="294">
        <f>(+D11-H11)</f>
        <v>0</v>
      </c>
      <c r="M11" s="295">
        <f>(+D11-H11)/H11</f>
        <v>0</v>
      </c>
      <c r="N11" s="284"/>
      <c r="O11" s="24"/>
      <c r="P11" s="24"/>
      <c r="R11" s="24"/>
      <c r="S11" s="24"/>
      <c r="T11" s="24"/>
    </row>
    <row r="12" spans="1:20" ht="14.1" customHeight="1" x14ac:dyDescent="0.25">
      <c r="A12" s="296" t="s">
        <v>11</v>
      </c>
      <c r="B12" s="297"/>
      <c r="C12" s="297"/>
      <c r="D12" s="298">
        <v>63400</v>
      </c>
      <c r="E12" s="298">
        <v>62700</v>
      </c>
      <c r="F12" s="298">
        <v>61700</v>
      </c>
      <c r="G12" s="298">
        <v>61500</v>
      </c>
      <c r="H12" s="298">
        <v>62500</v>
      </c>
      <c r="I12" s="269">
        <f>(+D12-E12)</f>
        <v>700</v>
      </c>
      <c r="J12" s="299">
        <f>(+D12-E12)/E12</f>
        <v>1.1164274322169059E-2</v>
      </c>
      <c r="K12" s="299"/>
      <c r="L12" s="269">
        <f>(+D12-H12)</f>
        <v>900</v>
      </c>
      <c r="M12" s="299">
        <f>(+D12-H12)/H12</f>
        <v>1.44E-2</v>
      </c>
      <c r="N12" s="300"/>
      <c r="O12" s="24"/>
      <c r="P12" s="24"/>
      <c r="R12" s="24"/>
      <c r="S12" s="24"/>
      <c r="T12" s="24"/>
    </row>
    <row r="13" spans="1:20" s="109" customFormat="1" ht="14.1" customHeight="1" x14ac:dyDescent="0.25">
      <c r="A13" s="301" t="s">
        <v>12</v>
      </c>
      <c r="B13" s="293"/>
      <c r="C13" s="293"/>
      <c r="D13" s="302">
        <v>159100</v>
      </c>
      <c r="E13" s="302">
        <v>158600</v>
      </c>
      <c r="F13" s="302">
        <v>158400</v>
      </c>
      <c r="G13" s="302">
        <v>157900</v>
      </c>
      <c r="H13" s="302">
        <v>158700</v>
      </c>
      <c r="I13" s="294">
        <f>(+D13-E13)</f>
        <v>500</v>
      </c>
      <c r="J13" s="295">
        <f>(+D13-E13)/E13</f>
        <v>3.1525851197982345E-3</v>
      </c>
      <c r="K13" s="295"/>
      <c r="L13" s="294">
        <f>(+D13-H13)</f>
        <v>400</v>
      </c>
      <c r="M13" s="295">
        <f>(+D13-H13)/H13</f>
        <v>2.520478890989288E-3</v>
      </c>
      <c r="N13" s="303"/>
      <c r="O13" s="107"/>
      <c r="P13" s="107"/>
      <c r="Q13"/>
      <c r="R13" s="107"/>
      <c r="S13" s="107"/>
      <c r="T13" s="107"/>
    </row>
    <row r="14" spans="1:20" s="109" customFormat="1" ht="14.1" customHeight="1" x14ac:dyDescent="0.25">
      <c r="A14" s="139" t="s">
        <v>13</v>
      </c>
      <c r="B14" s="140"/>
      <c r="C14" s="297"/>
      <c r="D14" s="298">
        <v>124700</v>
      </c>
      <c r="E14" s="298">
        <v>124300</v>
      </c>
      <c r="F14" s="298">
        <v>124200</v>
      </c>
      <c r="G14" s="298">
        <v>123800</v>
      </c>
      <c r="H14" s="298">
        <v>124100</v>
      </c>
      <c r="I14" s="269">
        <f>(+D14-E14)</f>
        <v>400</v>
      </c>
      <c r="J14" s="299">
        <f>(+D14-E14)/E14</f>
        <v>3.2180209171359612E-3</v>
      </c>
      <c r="K14" s="299"/>
      <c r="L14" s="269">
        <f>(+D14-H14)</f>
        <v>600</v>
      </c>
      <c r="M14" s="299">
        <f>(+D14-H14)/H14</f>
        <v>4.8348106365834007E-3</v>
      </c>
      <c r="N14" s="303"/>
      <c r="O14" s="107"/>
      <c r="P14" s="107"/>
      <c r="Q14"/>
      <c r="R14" s="107"/>
      <c r="S14" s="107"/>
      <c r="T14" s="107"/>
    </row>
    <row r="15" spans="1:20" s="109" customFormat="1" ht="14.1" customHeight="1" x14ac:dyDescent="0.25">
      <c r="A15" s="142" t="s">
        <v>14</v>
      </c>
      <c r="B15" s="143"/>
      <c r="C15" s="293"/>
      <c r="D15" s="302">
        <v>34400</v>
      </c>
      <c r="E15" s="302">
        <v>34300</v>
      </c>
      <c r="F15" s="302">
        <v>34200</v>
      </c>
      <c r="G15" s="302">
        <v>34100</v>
      </c>
      <c r="H15" s="302">
        <v>34600</v>
      </c>
      <c r="I15" s="294">
        <f>(+D15-E15)</f>
        <v>100</v>
      </c>
      <c r="J15" s="295">
        <f>(+D15-E15)/E15</f>
        <v>2.9154518950437317E-3</v>
      </c>
      <c r="K15" s="295"/>
      <c r="L15" s="294">
        <f>(+D15-H15)</f>
        <v>-200</v>
      </c>
      <c r="M15" s="295">
        <f>(+D15-H15)/H15</f>
        <v>-5.7803468208092483E-3</v>
      </c>
      <c r="N15" s="303"/>
      <c r="O15" s="107"/>
      <c r="P15" s="107"/>
      <c r="Q15"/>
      <c r="R15" s="107"/>
      <c r="S15" s="107"/>
      <c r="T15" s="107"/>
    </row>
    <row r="16" spans="1:20" s="109" customFormat="1" ht="14.1" customHeight="1" x14ac:dyDescent="0.25">
      <c r="A16" s="291" t="s">
        <v>15</v>
      </c>
      <c r="B16" s="293"/>
      <c r="C16" s="293"/>
      <c r="D16" s="302"/>
      <c r="E16" s="302"/>
      <c r="F16" s="302"/>
      <c r="G16" s="302"/>
      <c r="H16" s="302"/>
      <c r="I16" s="294"/>
      <c r="J16" s="295"/>
      <c r="K16" s="295"/>
      <c r="L16" s="294"/>
      <c r="M16" s="295"/>
      <c r="N16" s="303"/>
      <c r="O16" s="110"/>
      <c r="P16" s="110"/>
      <c r="Q16"/>
      <c r="R16" s="107"/>
      <c r="S16" s="107"/>
      <c r="T16" s="107"/>
    </row>
    <row r="17" spans="1:20" s="109" customFormat="1" ht="14.1" customHeight="1" x14ac:dyDescent="0.25">
      <c r="A17" s="304" t="s">
        <v>16</v>
      </c>
      <c r="B17" s="297"/>
      <c r="C17" s="297"/>
      <c r="D17" s="298">
        <v>298500</v>
      </c>
      <c r="E17" s="298">
        <v>297200</v>
      </c>
      <c r="F17" s="298">
        <v>297600</v>
      </c>
      <c r="G17" s="298">
        <v>299200</v>
      </c>
      <c r="H17" s="298">
        <v>297800</v>
      </c>
      <c r="I17" s="269">
        <f t="shared" ref="I17:I37" si="0">(+D17-E17)</f>
        <v>1300</v>
      </c>
      <c r="J17" s="299">
        <f t="shared" ref="J17:J37" si="1">(+D17-E17)/E17</f>
        <v>4.3741588156123818E-3</v>
      </c>
      <c r="K17" s="305"/>
      <c r="L17" s="269">
        <f t="shared" ref="L17:L36" si="2">(+D17-H17)</f>
        <v>700</v>
      </c>
      <c r="M17" s="299">
        <f t="shared" ref="M17:M36" si="3">(+D17-H17)/H17</f>
        <v>2.3505708529214238E-3</v>
      </c>
      <c r="N17" s="300"/>
      <c r="O17" s="110"/>
      <c r="P17" s="107"/>
      <c r="Q17"/>
      <c r="R17" s="111"/>
      <c r="S17" s="107"/>
      <c r="T17" s="107"/>
    </row>
    <row r="18" spans="1:20" s="109" customFormat="1" ht="14.1" customHeight="1" x14ac:dyDescent="0.25">
      <c r="A18" s="144" t="s">
        <v>17</v>
      </c>
      <c r="B18" s="306"/>
      <c r="C18" s="138"/>
      <c r="D18" s="307">
        <v>62100</v>
      </c>
      <c r="E18" s="308">
        <v>61200</v>
      </c>
      <c r="F18" s="308">
        <v>61400</v>
      </c>
      <c r="G18" s="308">
        <v>61200</v>
      </c>
      <c r="H18" s="308">
        <v>60900</v>
      </c>
      <c r="I18" s="309">
        <f t="shared" si="0"/>
        <v>900</v>
      </c>
      <c r="J18" s="310">
        <f t="shared" si="1"/>
        <v>1.4705882352941176E-2</v>
      </c>
      <c r="K18" s="310"/>
      <c r="L18" s="309">
        <f t="shared" si="2"/>
        <v>1200</v>
      </c>
      <c r="M18" s="310">
        <f t="shared" si="3"/>
        <v>1.9704433497536946E-2</v>
      </c>
      <c r="N18" s="284"/>
      <c r="O18" s="110"/>
      <c r="P18" s="107"/>
      <c r="Q18"/>
      <c r="R18" s="111"/>
      <c r="S18" s="107"/>
      <c r="T18" s="107"/>
    </row>
    <row r="19" spans="1:20" s="109" customFormat="1" ht="14.1" customHeight="1" x14ac:dyDescent="0.25">
      <c r="A19" s="141" t="s">
        <v>18</v>
      </c>
      <c r="B19" s="311"/>
      <c r="C19" s="140"/>
      <c r="D19" s="298">
        <v>165300</v>
      </c>
      <c r="E19" s="312">
        <v>164500</v>
      </c>
      <c r="F19" s="312">
        <v>164600</v>
      </c>
      <c r="G19" s="312">
        <v>165500</v>
      </c>
      <c r="H19" s="312">
        <v>168000</v>
      </c>
      <c r="I19" s="269">
        <f t="shared" si="0"/>
        <v>800</v>
      </c>
      <c r="J19" s="299">
        <f t="shared" si="1"/>
        <v>4.8632218844984806E-3</v>
      </c>
      <c r="K19" s="299"/>
      <c r="L19" s="269">
        <f t="shared" si="2"/>
        <v>-2700</v>
      </c>
      <c r="M19" s="299">
        <f t="shared" si="3"/>
        <v>-1.607142857142857E-2</v>
      </c>
      <c r="N19" s="300"/>
      <c r="O19" s="110"/>
      <c r="P19" s="107"/>
      <c r="Q19"/>
      <c r="R19" s="111"/>
      <c r="S19" s="107"/>
      <c r="T19" s="107"/>
    </row>
    <row r="20" spans="1:20" s="109" customFormat="1" ht="14.1" customHeight="1" x14ac:dyDescent="0.25">
      <c r="A20" s="144" t="s">
        <v>19</v>
      </c>
      <c r="B20" s="306"/>
      <c r="C20" s="306"/>
      <c r="D20" s="307">
        <v>71100</v>
      </c>
      <c r="E20" s="308">
        <v>71500</v>
      </c>
      <c r="F20" s="308">
        <v>71600</v>
      </c>
      <c r="G20" s="308">
        <v>72500</v>
      </c>
      <c r="H20" s="308">
        <v>68900</v>
      </c>
      <c r="I20" s="309">
        <f t="shared" si="0"/>
        <v>-400</v>
      </c>
      <c r="J20" s="310">
        <f t="shared" si="1"/>
        <v>-5.5944055944055944E-3</v>
      </c>
      <c r="K20" s="310"/>
      <c r="L20" s="309">
        <f t="shared" si="2"/>
        <v>2200</v>
      </c>
      <c r="M20" s="310">
        <f t="shared" si="3"/>
        <v>3.1930333817126268E-2</v>
      </c>
      <c r="N20" s="284"/>
      <c r="O20" s="110"/>
      <c r="P20" s="107"/>
      <c r="Q20"/>
      <c r="R20" s="111"/>
      <c r="S20" s="107"/>
      <c r="T20" s="107"/>
    </row>
    <row r="21" spans="1:20" s="109" customFormat="1" ht="14.1" customHeight="1" x14ac:dyDescent="0.25">
      <c r="A21" s="304" t="s">
        <v>20</v>
      </c>
      <c r="B21" s="297"/>
      <c r="C21" s="297"/>
      <c r="D21" s="298">
        <v>30000</v>
      </c>
      <c r="E21" s="312">
        <v>30000</v>
      </c>
      <c r="F21" s="312">
        <v>30000</v>
      </c>
      <c r="G21" s="312">
        <v>30200</v>
      </c>
      <c r="H21" s="312">
        <v>31600</v>
      </c>
      <c r="I21" s="269">
        <f t="shared" si="0"/>
        <v>0</v>
      </c>
      <c r="J21" s="299">
        <f t="shared" si="1"/>
        <v>0</v>
      </c>
      <c r="K21" s="299"/>
      <c r="L21" s="269">
        <f t="shared" si="2"/>
        <v>-1600</v>
      </c>
      <c r="M21" s="299">
        <f t="shared" si="3"/>
        <v>-5.0632911392405063E-2</v>
      </c>
      <c r="N21" s="300"/>
      <c r="O21" s="110"/>
      <c r="P21" s="110"/>
      <c r="Q21"/>
      <c r="R21" s="111"/>
      <c r="S21" s="107"/>
      <c r="T21" s="107"/>
    </row>
    <row r="22" spans="1:20" ht="14.1" customHeight="1" x14ac:dyDescent="0.25">
      <c r="A22" s="313" t="s">
        <v>21</v>
      </c>
      <c r="B22" s="314"/>
      <c r="C22" s="315"/>
      <c r="D22" s="307">
        <v>118700</v>
      </c>
      <c r="E22" s="307">
        <v>118500</v>
      </c>
      <c r="F22" s="307">
        <v>118100</v>
      </c>
      <c r="G22" s="307">
        <v>117500</v>
      </c>
      <c r="H22" s="307">
        <v>118400</v>
      </c>
      <c r="I22" s="309">
        <f t="shared" si="0"/>
        <v>200</v>
      </c>
      <c r="J22" s="310">
        <f t="shared" si="1"/>
        <v>1.6877637130801688E-3</v>
      </c>
      <c r="K22" s="310"/>
      <c r="L22" s="309">
        <f t="shared" si="2"/>
        <v>300</v>
      </c>
      <c r="M22" s="310">
        <f t="shared" si="3"/>
        <v>2.5337837837837839E-3</v>
      </c>
      <c r="N22" s="284"/>
      <c r="O22" s="26"/>
      <c r="P22" s="26"/>
      <c r="R22" s="27"/>
      <c r="S22" s="24"/>
      <c r="T22" s="24"/>
    </row>
    <row r="23" spans="1:20" ht="14.1" customHeight="1" x14ac:dyDescent="0.25">
      <c r="A23" s="141" t="s">
        <v>22</v>
      </c>
      <c r="B23" s="140"/>
      <c r="C23" s="140"/>
      <c r="D23" s="298">
        <v>98900</v>
      </c>
      <c r="E23" s="312">
        <v>98700</v>
      </c>
      <c r="F23" s="312">
        <v>98500</v>
      </c>
      <c r="G23" s="312">
        <v>97800</v>
      </c>
      <c r="H23" s="312">
        <v>98700</v>
      </c>
      <c r="I23" s="269">
        <f t="shared" si="0"/>
        <v>200</v>
      </c>
      <c r="J23" s="299">
        <f t="shared" si="1"/>
        <v>2.0263424518743669E-3</v>
      </c>
      <c r="K23" s="299"/>
      <c r="L23" s="269">
        <f>(+D23-H23)</f>
        <v>200</v>
      </c>
      <c r="M23" s="299">
        <f t="shared" si="3"/>
        <v>2.0263424518743669E-3</v>
      </c>
      <c r="N23" s="300"/>
      <c r="O23" s="26"/>
      <c r="P23" s="26"/>
      <c r="R23" s="27"/>
      <c r="S23" s="24"/>
      <c r="T23" s="24"/>
    </row>
    <row r="24" spans="1:20" ht="14.1" customHeight="1" x14ac:dyDescent="0.25">
      <c r="A24" s="142" t="s">
        <v>23</v>
      </c>
      <c r="B24" s="316"/>
      <c r="C24" s="316"/>
      <c r="D24" s="302">
        <v>19800</v>
      </c>
      <c r="E24" s="317">
        <v>19800</v>
      </c>
      <c r="F24" s="317">
        <v>19600</v>
      </c>
      <c r="G24" s="317">
        <v>19700</v>
      </c>
      <c r="H24" s="317">
        <v>19700</v>
      </c>
      <c r="I24" s="294">
        <f t="shared" si="0"/>
        <v>0</v>
      </c>
      <c r="J24" s="318">
        <f t="shared" si="1"/>
        <v>0</v>
      </c>
      <c r="K24" s="318"/>
      <c r="L24" s="294">
        <f t="shared" si="2"/>
        <v>100</v>
      </c>
      <c r="M24" s="295">
        <f t="shared" si="3"/>
        <v>5.076142131979695E-3</v>
      </c>
      <c r="N24" s="284"/>
      <c r="O24" s="26"/>
      <c r="P24" s="26"/>
      <c r="R24" s="27"/>
      <c r="S24" s="24"/>
      <c r="T24" s="24"/>
    </row>
    <row r="25" spans="1:20" ht="14.1" customHeight="1" x14ac:dyDescent="0.25">
      <c r="A25" s="296" t="s">
        <v>24</v>
      </c>
      <c r="B25" s="297"/>
      <c r="C25" s="297"/>
      <c r="D25" s="298">
        <v>220800</v>
      </c>
      <c r="E25" s="312">
        <v>222400</v>
      </c>
      <c r="F25" s="312">
        <v>224000</v>
      </c>
      <c r="G25" s="312">
        <v>220900</v>
      </c>
      <c r="H25" s="312">
        <v>223200</v>
      </c>
      <c r="I25" s="269">
        <f t="shared" si="0"/>
        <v>-1600</v>
      </c>
      <c r="J25" s="319">
        <f t="shared" si="1"/>
        <v>-7.1942446043165471E-3</v>
      </c>
      <c r="K25" s="319"/>
      <c r="L25" s="269">
        <f t="shared" si="2"/>
        <v>-2400</v>
      </c>
      <c r="M25" s="299">
        <f t="shared" si="3"/>
        <v>-1.0752688172043012E-2</v>
      </c>
      <c r="N25" s="133"/>
      <c r="O25" s="26"/>
      <c r="P25" s="24"/>
      <c r="R25" s="27"/>
      <c r="S25" s="24"/>
      <c r="T25" s="24"/>
    </row>
    <row r="26" spans="1:20" ht="14.1" customHeight="1" x14ac:dyDescent="0.25">
      <c r="A26" s="117" t="s">
        <v>25</v>
      </c>
      <c r="B26" s="306"/>
      <c r="C26" s="306"/>
      <c r="D26" s="307">
        <v>100300</v>
      </c>
      <c r="E26" s="308">
        <v>100500</v>
      </c>
      <c r="F26" s="308">
        <v>100700</v>
      </c>
      <c r="G26" s="308">
        <v>100300</v>
      </c>
      <c r="H26" s="308">
        <v>100400</v>
      </c>
      <c r="I26" s="294">
        <f t="shared" si="0"/>
        <v>-200</v>
      </c>
      <c r="J26" s="318">
        <f t="shared" si="1"/>
        <v>-1.990049751243781E-3</v>
      </c>
      <c r="K26" s="318"/>
      <c r="L26" s="294">
        <f t="shared" si="2"/>
        <v>-100</v>
      </c>
      <c r="M26" s="295">
        <f t="shared" si="3"/>
        <v>-9.9601593625498006E-4</v>
      </c>
      <c r="N26" s="134"/>
      <c r="O26" s="26"/>
      <c r="P26" s="24"/>
      <c r="R26" s="27"/>
      <c r="S26" s="24"/>
      <c r="T26" s="24"/>
    </row>
    <row r="27" spans="1:20" ht="14.1" customHeight="1" x14ac:dyDescent="0.25">
      <c r="A27" s="139" t="s">
        <v>26</v>
      </c>
      <c r="B27" s="311"/>
      <c r="C27" s="311"/>
      <c r="D27" s="298">
        <v>31600</v>
      </c>
      <c r="E27" s="312">
        <v>31700</v>
      </c>
      <c r="F27" s="312">
        <v>31800</v>
      </c>
      <c r="G27" s="312">
        <v>31600</v>
      </c>
      <c r="H27" s="312">
        <v>31600</v>
      </c>
      <c r="I27" s="269">
        <f t="shared" si="0"/>
        <v>-100</v>
      </c>
      <c r="J27" s="319">
        <f t="shared" si="1"/>
        <v>-3.1545741324921135E-3</v>
      </c>
      <c r="K27" s="319"/>
      <c r="L27" s="269">
        <f>(+D27-H27)</f>
        <v>0</v>
      </c>
      <c r="M27" s="299">
        <f>(+D27-H27)/H27</f>
        <v>0</v>
      </c>
      <c r="N27" s="134"/>
      <c r="O27" s="26"/>
      <c r="P27" s="24"/>
      <c r="R27" s="27"/>
      <c r="S27" s="24"/>
      <c r="T27" s="24"/>
    </row>
    <row r="28" spans="1:20" ht="14.1" customHeight="1" x14ac:dyDescent="0.25">
      <c r="A28" s="117" t="s">
        <v>27</v>
      </c>
      <c r="B28" s="138"/>
      <c r="C28" s="138"/>
      <c r="D28" s="307">
        <v>88900</v>
      </c>
      <c r="E28" s="308">
        <v>90200</v>
      </c>
      <c r="F28" s="308">
        <v>91500</v>
      </c>
      <c r="G28" s="308">
        <v>89000</v>
      </c>
      <c r="H28" s="308">
        <v>91200</v>
      </c>
      <c r="I28" s="309">
        <f t="shared" si="0"/>
        <v>-1300</v>
      </c>
      <c r="J28" s="320">
        <f t="shared" si="1"/>
        <v>-1.4412416851441241E-2</v>
      </c>
      <c r="K28" s="320"/>
      <c r="L28" s="309">
        <f t="shared" si="2"/>
        <v>-2300</v>
      </c>
      <c r="M28" s="310">
        <f t="shared" si="3"/>
        <v>-2.5219298245614034E-2</v>
      </c>
      <c r="N28" s="133"/>
      <c r="O28" s="26"/>
      <c r="P28" s="24"/>
      <c r="R28" s="27"/>
      <c r="S28" s="24"/>
      <c r="T28" s="24"/>
    </row>
    <row r="29" spans="1:20" s="109" customFormat="1" ht="14.1" customHeight="1" x14ac:dyDescent="0.25">
      <c r="A29" s="296" t="s">
        <v>28</v>
      </c>
      <c r="B29" s="297"/>
      <c r="C29" s="297"/>
      <c r="D29" s="298">
        <v>362200</v>
      </c>
      <c r="E29" s="298">
        <v>361200</v>
      </c>
      <c r="F29" s="298">
        <v>360500</v>
      </c>
      <c r="G29" s="298">
        <v>356500</v>
      </c>
      <c r="H29" s="298">
        <v>350800</v>
      </c>
      <c r="I29" s="269">
        <f t="shared" si="0"/>
        <v>1000</v>
      </c>
      <c r="J29" s="319">
        <f t="shared" si="1"/>
        <v>2.7685492801771874E-3</v>
      </c>
      <c r="K29" s="305"/>
      <c r="L29" s="269">
        <f t="shared" si="2"/>
        <v>11400</v>
      </c>
      <c r="M29" s="299">
        <f t="shared" si="3"/>
        <v>3.2497149372862029E-2</v>
      </c>
      <c r="N29" s="134"/>
      <c r="O29" s="110"/>
      <c r="P29" s="107"/>
      <c r="Q29"/>
      <c r="R29" s="111"/>
      <c r="S29" s="107"/>
      <c r="T29" s="107"/>
    </row>
    <row r="30" spans="1:20" s="109" customFormat="1" ht="14.1" customHeight="1" x14ac:dyDescent="0.25">
      <c r="A30" s="117" t="s">
        <v>29</v>
      </c>
      <c r="B30" s="138"/>
      <c r="C30" s="138"/>
      <c r="D30" s="307">
        <v>72500</v>
      </c>
      <c r="E30" s="308">
        <v>72900</v>
      </c>
      <c r="F30" s="308">
        <v>73500</v>
      </c>
      <c r="G30" s="308">
        <v>72400</v>
      </c>
      <c r="H30" s="308">
        <v>69700</v>
      </c>
      <c r="I30" s="309">
        <f t="shared" si="0"/>
        <v>-400</v>
      </c>
      <c r="J30" s="320">
        <f t="shared" si="1"/>
        <v>-5.4869684499314125E-3</v>
      </c>
      <c r="K30" s="320"/>
      <c r="L30" s="309">
        <f t="shared" si="2"/>
        <v>2800</v>
      </c>
      <c r="M30" s="310">
        <f t="shared" si="3"/>
        <v>4.0172166427546625E-2</v>
      </c>
      <c r="N30" s="133"/>
      <c r="O30" s="110"/>
      <c r="P30" s="107"/>
      <c r="Q30"/>
      <c r="R30" s="111"/>
      <c r="S30" s="107"/>
      <c r="T30" s="107"/>
    </row>
    <row r="31" spans="1:20" s="109" customFormat="1" ht="14.1" customHeight="1" x14ac:dyDescent="0.25">
      <c r="A31" s="139" t="s">
        <v>30</v>
      </c>
      <c r="B31" s="140"/>
      <c r="C31" s="140"/>
      <c r="D31" s="298">
        <v>289700</v>
      </c>
      <c r="E31" s="312">
        <v>288300</v>
      </c>
      <c r="F31" s="312">
        <v>287000</v>
      </c>
      <c r="G31" s="312">
        <v>284100</v>
      </c>
      <c r="H31" s="312">
        <v>281100</v>
      </c>
      <c r="I31" s="269">
        <f t="shared" si="0"/>
        <v>1400</v>
      </c>
      <c r="J31" s="319">
        <f t="shared" si="1"/>
        <v>4.8560527228581341E-3</v>
      </c>
      <c r="K31" s="305"/>
      <c r="L31" s="269">
        <f t="shared" si="2"/>
        <v>8600</v>
      </c>
      <c r="M31" s="299">
        <f t="shared" si="3"/>
        <v>3.0594094628246176E-2</v>
      </c>
      <c r="N31" s="303"/>
      <c r="O31" s="110"/>
      <c r="P31" s="107"/>
      <c r="Q31"/>
      <c r="R31" s="111"/>
      <c r="S31" s="107"/>
      <c r="T31" s="107"/>
    </row>
    <row r="32" spans="1:20" s="109" customFormat="1" ht="14.1" customHeight="1" x14ac:dyDescent="0.25">
      <c r="A32" s="321" t="s">
        <v>31</v>
      </c>
      <c r="B32" s="314"/>
      <c r="C32" s="314"/>
      <c r="D32" s="307">
        <v>156700</v>
      </c>
      <c r="E32" s="307">
        <v>154600</v>
      </c>
      <c r="F32" s="307">
        <v>153700</v>
      </c>
      <c r="G32" s="307">
        <v>153300</v>
      </c>
      <c r="H32" s="307">
        <v>153400</v>
      </c>
      <c r="I32" s="309">
        <f t="shared" si="0"/>
        <v>2100</v>
      </c>
      <c r="J32" s="320">
        <f t="shared" si="1"/>
        <v>1.3583441138421734E-2</v>
      </c>
      <c r="K32" s="320"/>
      <c r="L32" s="309">
        <f t="shared" si="2"/>
        <v>3300</v>
      </c>
      <c r="M32" s="310">
        <f t="shared" si="3"/>
        <v>2.1512385919165579E-2</v>
      </c>
      <c r="N32" s="300"/>
      <c r="O32" s="110"/>
      <c r="P32" s="107"/>
      <c r="Q32"/>
      <c r="R32" s="111"/>
      <c r="S32" s="107"/>
      <c r="T32" s="107"/>
    </row>
    <row r="33" spans="1:29" s="109" customFormat="1" ht="14.1" customHeight="1" x14ac:dyDescent="0.25">
      <c r="A33" s="139" t="s">
        <v>32</v>
      </c>
      <c r="B33" s="140"/>
      <c r="C33" s="140"/>
      <c r="D33" s="298">
        <v>29300</v>
      </c>
      <c r="E33" s="312">
        <v>28400</v>
      </c>
      <c r="F33" s="312">
        <v>28000</v>
      </c>
      <c r="G33" s="312">
        <v>28300</v>
      </c>
      <c r="H33" s="312">
        <v>27700</v>
      </c>
      <c r="I33" s="269">
        <f t="shared" si="0"/>
        <v>900</v>
      </c>
      <c r="J33" s="319">
        <f t="shared" si="1"/>
        <v>3.1690140845070422E-2</v>
      </c>
      <c r="K33" s="319"/>
      <c r="L33" s="269">
        <f t="shared" si="2"/>
        <v>1600</v>
      </c>
      <c r="M33" s="299">
        <f t="shared" si="3"/>
        <v>5.7761732851985562E-2</v>
      </c>
      <c r="N33" s="303"/>
      <c r="O33" s="110"/>
      <c r="P33" s="107"/>
      <c r="Q33"/>
      <c r="R33"/>
      <c r="S33"/>
      <c r="T33" s="107"/>
    </row>
    <row r="34" spans="1:29" s="109" customFormat="1" ht="14.1" customHeight="1" x14ac:dyDescent="0.25">
      <c r="A34" s="117" t="s">
        <v>33</v>
      </c>
      <c r="B34" s="138"/>
      <c r="C34" s="138"/>
      <c r="D34" s="307">
        <v>127400</v>
      </c>
      <c r="E34" s="308">
        <v>126200</v>
      </c>
      <c r="F34" s="308">
        <v>125700</v>
      </c>
      <c r="G34" s="308">
        <v>125000</v>
      </c>
      <c r="H34" s="308">
        <v>125700</v>
      </c>
      <c r="I34" s="309">
        <f t="shared" si="0"/>
        <v>1200</v>
      </c>
      <c r="J34" s="320">
        <f t="shared" si="1"/>
        <v>9.5087163232963554E-3</v>
      </c>
      <c r="K34" s="320"/>
      <c r="L34" s="309">
        <f t="shared" si="2"/>
        <v>1700</v>
      </c>
      <c r="M34" s="310">
        <f t="shared" si="3"/>
        <v>1.3524264120922832E-2</v>
      </c>
      <c r="N34" s="133"/>
      <c r="O34" s="110"/>
      <c r="P34" s="107"/>
      <c r="Q34"/>
      <c r="R34"/>
      <c r="S34"/>
      <c r="T34" s="107"/>
    </row>
    <row r="35" spans="1:29" s="109" customFormat="1" ht="14.1" customHeight="1" x14ac:dyDescent="0.25">
      <c r="A35" s="296" t="s">
        <v>34</v>
      </c>
      <c r="B35" s="297"/>
      <c r="C35" s="297"/>
      <c r="D35" s="298">
        <v>65700</v>
      </c>
      <c r="E35" s="312">
        <v>65500</v>
      </c>
      <c r="F35" s="312">
        <v>63800</v>
      </c>
      <c r="G35" s="312">
        <v>65000</v>
      </c>
      <c r="H35" s="312">
        <v>62300</v>
      </c>
      <c r="I35" s="269">
        <f t="shared" si="0"/>
        <v>200</v>
      </c>
      <c r="J35" s="319">
        <f t="shared" si="1"/>
        <v>3.0534351145038168E-3</v>
      </c>
      <c r="K35" s="319"/>
      <c r="L35" s="269">
        <f t="shared" si="2"/>
        <v>3400</v>
      </c>
      <c r="M35" s="299">
        <f t="shared" si="3"/>
        <v>5.4574638844301769E-2</v>
      </c>
      <c r="N35" s="134"/>
      <c r="O35" s="110"/>
      <c r="P35" s="110"/>
      <c r="Q35"/>
      <c r="R35"/>
      <c r="S35"/>
      <c r="T35" s="107"/>
    </row>
    <row r="36" spans="1:29" s="109" customFormat="1" ht="14.1" customHeight="1" x14ac:dyDescent="0.25">
      <c r="A36" s="321" t="s">
        <v>35</v>
      </c>
      <c r="B36" s="314"/>
      <c r="C36" s="314"/>
      <c r="D36" s="307">
        <v>233500</v>
      </c>
      <c r="E36" s="308">
        <v>233000</v>
      </c>
      <c r="F36" s="308">
        <v>233300</v>
      </c>
      <c r="G36" s="308">
        <v>233300</v>
      </c>
      <c r="H36" s="308">
        <v>231000</v>
      </c>
      <c r="I36" s="309">
        <f t="shared" si="0"/>
        <v>500</v>
      </c>
      <c r="J36" s="310">
        <f t="shared" si="1"/>
        <v>2.1459227467811159E-3</v>
      </c>
      <c r="K36" s="310"/>
      <c r="L36" s="309">
        <f t="shared" si="2"/>
        <v>2500</v>
      </c>
      <c r="M36" s="310">
        <f t="shared" si="3"/>
        <v>1.0822510822510822E-2</v>
      </c>
      <c r="N36" s="300"/>
      <c r="O36" s="110"/>
      <c r="P36" s="107"/>
      <c r="Q36"/>
      <c r="R36"/>
      <c r="S36"/>
      <c r="T36" s="107"/>
    </row>
    <row r="37" spans="1:29" s="109" customFormat="1" ht="14.1" customHeight="1" x14ac:dyDescent="0.25">
      <c r="A37" s="322" t="s">
        <v>36</v>
      </c>
      <c r="B37" s="323"/>
      <c r="C37" s="324"/>
      <c r="D37" s="245">
        <v>158133000</v>
      </c>
      <c r="E37" s="245">
        <v>157830000</v>
      </c>
      <c r="F37" s="245">
        <v>157560000</v>
      </c>
      <c r="G37" s="245">
        <v>157304000</v>
      </c>
      <c r="H37" s="245">
        <v>155206000</v>
      </c>
      <c r="I37" s="417">
        <f t="shared" si="0"/>
        <v>303000</v>
      </c>
      <c r="J37" s="318">
        <f t="shared" si="1"/>
        <v>1.9197871127162136E-3</v>
      </c>
      <c r="K37" s="191"/>
      <c r="L37" s="417">
        <f>(+D37-H37)</f>
        <v>2927000</v>
      </c>
      <c r="M37" s="295">
        <f>(+D37-H37)/H37</f>
        <v>1.8858807004883831E-2</v>
      </c>
      <c r="N37" s="107"/>
      <c r="O37" s="110"/>
      <c r="P37" s="322"/>
      <c r="Q37"/>
      <c r="R37" s="238"/>
      <c r="S37"/>
      <c r="T37" s="325"/>
      <c r="U37" s="325"/>
      <c r="V37" s="325"/>
      <c r="W37" s="325"/>
      <c r="X37" s="325"/>
      <c r="Y37" s="302"/>
      <c r="Z37" s="318"/>
      <c r="AA37" s="318"/>
      <c r="AB37" s="302"/>
      <c r="AC37" s="295"/>
    </row>
    <row r="38" spans="1:29" s="109" customFormat="1" ht="7.5" customHeight="1" x14ac:dyDescent="0.25">
      <c r="A38" s="322"/>
      <c r="B38" s="323"/>
      <c r="C38" s="324"/>
      <c r="D38" s="225"/>
      <c r="E38" s="225"/>
      <c r="F38" s="325"/>
      <c r="G38" s="325"/>
      <c r="H38" s="325"/>
      <c r="I38" s="302"/>
      <c r="J38" s="318"/>
      <c r="K38" s="318"/>
      <c r="L38" s="302"/>
      <c r="M38" s="326"/>
      <c r="N38" s="107"/>
      <c r="O38" s="110"/>
      <c r="P38" s="110"/>
      <c r="Q38" s="108"/>
      <c r="R38" s="238"/>
      <c r="S38" s="107"/>
      <c r="T38" s="107"/>
    </row>
    <row r="39" spans="1:29" ht="15.6" x14ac:dyDescent="0.3">
      <c r="A39" s="31" t="s">
        <v>37</v>
      </c>
      <c r="B39" s="25"/>
      <c r="C39" s="25"/>
      <c r="D39" s="25"/>
      <c r="E39" s="25"/>
      <c r="F39" s="25"/>
      <c r="G39" s="25"/>
      <c r="H39" s="25"/>
      <c r="I39" s="25"/>
      <c r="J39" s="25"/>
      <c r="K39" s="25"/>
      <c r="L39" s="25"/>
      <c r="M39" s="25"/>
      <c r="N39" s="24"/>
      <c r="P39" s="71"/>
      <c r="Q39" s="72"/>
      <c r="R39" s="238"/>
      <c r="S39" s="327"/>
      <c r="T39" s="24"/>
    </row>
    <row r="40" spans="1:29" ht="14.1" customHeight="1" x14ac:dyDescent="0.25">
      <c r="A40" s="435" t="s">
        <v>38</v>
      </c>
      <c r="B40" s="435"/>
      <c r="C40" s="435"/>
      <c r="D40" s="435"/>
      <c r="E40" s="435"/>
      <c r="F40" s="435"/>
      <c r="G40" s="435"/>
      <c r="H40" s="435"/>
      <c r="I40" s="435"/>
      <c r="J40" s="435"/>
      <c r="K40" s="435"/>
      <c r="L40" s="435"/>
      <c r="M40" s="435"/>
      <c r="N40" s="435"/>
      <c r="P40" s="71"/>
      <c r="Q40" s="72"/>
      <c r="R40" s="238"/>
      <c r="S40" s="327"/>
      <c r="T40" s="24"/>
    </row>
    <row r="41" spans="1:29" ht="6" customHeight="1" x14ac:dyDescent="0.25">
      <c r="J41" s="113"/>
      <c r="K41" s="113"/>
      <c r="M41" s="113"/>
      <c r="N41" s="26"/>
      <c r="P41" s="71"/>
      <c r="Q41" s="72"/>
      <c r="R41" s="238"/>
      <c r="S41" s="327"/>
      <c r="T41" s="24"/>
    </row>
    <row r="42" spans="1:29" ht="12" customHeight="1" x14ac:dyDescent="0.25">
      <c r="A42" s="284"/>
      <c r="B42" s="285"/>
      <c r="C42" s="285"/>
      <c r="D42" s="259" t="str">
        <f t="shared" ref="D42:H43" si="4">D5</f>
        <v>March</v>
      </c>
      <c r="E42" s="259" t="str">
        <f t="shared" si="4"/>
        <v>February</v>
      </c>
      <c r="F42" s="259" t="str">
        <f>F5</f>
        <v>January</v>
      </c>
      <c r="G42" s="259" t="str">
        <f t="shared" si="4"/>
        <v>December</v>
      </c>
      <c r="H42" s="259" t="str">
        <f t="shared" si="4"/>
        <v>March</v>
      </c>
      <c r="I42" s="113" t="s">
        <v>2</v>
      </c>
      <c r="J42" s="114"/>
      <c r="K42" s="114"/>
      <c r="L42" s="113" t="s">
        <v>3</v>
      </c>
      <c r="M42" s="113"/>
      <c r="N42" s="26"/>
      <c r="P42" s="71"/>
      <c r="Q42" s="72"/>
      <c r="R42" s="238"/>
      <c r="S42" s="223"/>
      <c r="T42" s="224"/>
      <c r="U42" s="223"/>
    </row>
    <row r="43" spans="1:29" ht="12" customHeight="1" x14ac:dyDescent="0.25">
      <c r="A43" s="189" t="s">
        <v>39</v>
      </c>
      <c r="B43" s="189"/>
      <c r="C43" s="189"/>
      <c r="D43" s="328" t="str">
        <f t="shared" si="4"/>
        <v xml:space="preserve"> 2024 P</v>
      </c>
      <c r="E43" s="328" t="str">
        <f t="shared" si="4"/>
        <v>2024 R</v>
      </c>
      <c r="F43" s="328">
        <f t="shared" si="4"/>
        <v>2024</v>
      </c>
      <c r="G43" s="328">
        <f t="shared" si="4"/>
        <v>2023</v>
      </c>
      <c r="H43" s="328">
        <f t="shared" si="4"/>
        <v>2023</v>
      </c>
      <c r="I43" s="145" t="s">
        <v>4</v>
      </c>
      <c r="J43" s="116" t="s">
        <v>5</v>
      </c>
      <c r="K43" s="116"/>
      <c r="L43" s="145" t="s">
        <v>4</v>
      </c>
      <c r="M43" s="116" t="s">
        <v>5</v>
      </c>
      <c r="N43" s="132"/>
      <c r="P43" s="238"/>
      <c r="Q43" s="226"/>
      <c r="R43" s="238"/>
      <c r="S43" s="329"/>
      <c r="T43" s="227"/>
      <c r="U43" s="40"/>
      <c r="V43" s="40"/>
      <c r="W43" s="40"/>
      <c r="X43" s="40"/>
    </row>
    <row r="44" spans="1:29" ht="15" customHeight="1" x14ac:dyDescent="0.25">
      <c r="A44" s="276" t="s">
        <v>40</v>
      </c>
      <c r="B44" s="330"/>
      <c r="C44" s="330"/>
      <c r="D44" s="331">
        <v>410200</v>
      </c>
      <c r="E44" s="331">
        <v>408400</v>
      </c>
      <c r="F44" s="331">
        <v>407600</v>
      </c>
      <c r="G44" s="331">
        <v>406900</v>
      </c>
      <c r="H44" s="331">
        <v>406800</v>
      </c>
      <c r="I44" s="309">
        <f t="shared" ref="I44:I49" si="5">(+D44-E44)</f>
        <v>1800</v>
      </c>
      <c r="J44" s="332">
        <f t="shared" ref="J44:J49" si="6">(+D44-E44)/E44</f>
        <v>4.4074436826640551E-3</v>
      </c>
      <c r="K44" s="332"/>
      <c r="L44" s="309">
        <f t="shared" ref="L44:L49" si="7">(+D44-H44)</f>
        <v>3400</v>
      </c>
      <c r="M44" s="332">
        <f t="shared" ref="M44:M49" si="8">(+D44-H44)/H44</f>
        <v>8.3579154375614546E-3</v>
      </c>
      <c r="N44" s="120"/>
      <c r="O44" s="228"/>
      <c r="P44" s="238"/>
      <c r="Q44" s="238"/>
      <c r="R44" s="238"/>
    </row>
    <row r="45" spans="1:29" ht="15" customHeight="1" x14ac:dyDescent="0.25">
      <c r="A45" s="277" t="s">
        <v>41</v>
      </c>
      <c r="B45" s="333"/>
      <c r="C45" s="333"/>
      <c r="D45" s="268">
        <v>78300</v>
      </c>
      <c r="E45" s="268">
        <v>77700</v>
      </c>
      <c r="F45" s="268">
        <v>77700</v>
      </c>
      <c r="G45" s="268">
        <v>78000</v>
      </c>
      <c r="H45" s="268">
        <v>77600</v>
      </c>
      <c r="I45" s="269">
        <f t="shared" si="5"/>
        <v>600</v>
      </c>
      <c r="J45" s="270">
        <f t="shared" si="6"/>
        <v>7.7220077220077222E-3</v>
      </c>
      <c r="K45" s="270"/>
      <c r="L45" s="269">
        <f t="shared" si="7"/>
        <v>700</v>
      </c>
      <c r="M45" s="270">
        <f t="shared" si="8"/>
        <v>9.0206185567010301E-3</v>
      </c>
      <c r="N45" s="120"/>
      <c r="P45" s="238"/>
      <c r="Q45" s="238"/>
      <c r="R45" s="238"/>
    </row>
    <row r="46" spans="1:29" s="34" customFormat="1" ht="15" customHeight="1" x14ac:dyDescent="0.25">
      <c r="A46" s="276" t="s">
        <v>42</v>
      </c>
      <c r="B46" s="330"/>
      <c r="C46" s="330"/>
      <c r="D46" s="331">
        <v>584000</v>
      </c>
      <c r="E46" s="331">
        <v>583300</v>
      </c>
      <c r="F46" s="331">
        <v>582100</v>
      </c>
      <c r="G46" s="331">
        <v>580100</v>
      </c>
      <c r="H46" s="331">
        <v>579000</v>
      </c>
      <c r="I46" s="309">
        <f t="shared" si="5"/>
        <v>700</v>
      </c>
      <c r="J46" s="332">
        <f t="shared" si="6"/>
        <v>1.2000685753471626E-3</v>
      </c>
      <c r="K46" s="332"/>
      <c r="L46" s="309">
        <f t="shared" si="7"/>
        <v>5000</v>
      </c>
      <c r="M46" s="332">
        <f t="shared" si="8"/>
        <v>8.6355785837651123E-3</v>
      </c>
      <c r="N46" s="26"/>
      <c r="O46"/>
      <c r="P46" s="238"/>
      <c r="Q46" s="238"/>
      <c r="R46" s="238"/>
      <c r="S46"/>
      <c r="T46"/>
      <c r="U46"/>
      <c r="V46"/>
      <c r="W46"/>
      <c r="X46"/>
      <c r="Y46"/>
      <c r="Z46" s="258"/>
      <c r="AA46" s="258"/>
      <c r="AB46" s="258"/>
      <c r="AC46" s="258"/>
    </row>
    <row r="47" spans="1:29" ht="15" customHeight="1" x14ac:dyDescent="0.25">
      <c r="A47" s="277" t="s">
        <v>43</v>
      </c>
      <c r="B47" s="261"/>
      <c r="C47" s="261"/>
      <c r="D47" s="268">
        <v>305700</v>
      </c>
      <c r="E47" s="268">
        <v>304600</v>
      </c>
      <c r="F47" s="268">
        <v>304300</v>
      </c>
      <c r="G47" s="268">
        <v>302600</v>
      </c>
      <c r="H47" s="268">
        <v>299400</v>
      </c>
      <c r="I47" s="269">
        <f t="shared" si="5"/>
        <v>1100</v>
      </c>
      <c r="J47" s="270">
        <f t="shared" si="6"/>
        <v>3.6112934996717005E-3</v>
      </c>
      <c r="K47" s="262"/>
      <c r="L47" s="269">
        <f t="shared" si="7"/>
        <v>6300</v>
      </c>
      <c r="M47" s="270">
        <f t="shared" si="8"/>
        <v>2.1042084168336674E-2</v>
      </c>
      <c r="N47" s="120"/>
      <c r="P47" s="238"/>
      <c r="Q47" s="238"/>
      <c r="R47" s="238"/>
    </row>
    <row r="48" spans="1:29" ht="15" customHeight="1" x14ac:dyDescent="0.25">
      <c r="A48" s="278" t="s">
        <v>44</v>
      </c>
      <c r="B48" s="330"/>
      <c r="C48" s="330"/>
      <c r="D48" s="331">
        <v>127900</v>
      </c>
      <c r="E48" s="331">
        <v>127500</v>
      </c>
      <c r="F48" s="331">
        <v>127400</v>
      </c>
      <c r="G48" s="331">
        <v>126500</v>
      </c>
      <c r="H48" s="331">
        <v>125500</v>
      </c>
      <c r="I48" s="309">
        <f t="shared" si="5"/>
        <v>400</v>
      </c>
      <c r="J48" s="332">
        <f t="shared" si="6"/>
        <v>3.1372549019607842E-3</v>
      </c>
      <c r="K48" s="332"/>
      <c r="L48" s="309">
        <f t="shared" si="7"/>
        <v>2400</v>
      </c>
      <c r="M48" s="332">
        <f t="shared" si="8"/>
        <v>1.9123505976095617E-2</v>
      </c>
      <c r="N48" s="120"/>
      <c r="P48" s="238"/>
      <c r="Q48" s="238"/>
      <c r="R48" s="238"/>
    </row>
    <row r="49" spans="1:24" ht="15" customHeight="1" x14ac:dyDescent="0.25">
      <c r="A49" s="277" t="s">
        <v>45</v>
      </c>
      <c r="B49" s="333"/>
      <c r="C49" s="333"/>
      <c r="D49" s="268">
        <v>66900</v>
      </c>
      <c r="E49" s="268">
        <v>66700</v>
      </c>
      <c r="F49" s="268">
        <v>66800</v>
      </c>
      <c r="G49" s="268">
        <v>66700</v>
      </c>
      <c r="H49" s="268">
        <v>66700</v>
      </c>
      <c r="I49" s="269">
        <f t="shared" si="5"/>
        <v>200</v>
      </c>
      <c r="J49" s="270">
        <f t="shared" si="6"/>
        <v>2.9985007496251873E-3</v>
      </c>
      <c r="K49" s="270"/>
      <c r="L49" s="269">
        <f t="shared" si="7"/>
        <v>200</v>
      </c>
      <c r="M49" s="270">
        <f t="shared" si="8"/>
        <v>2.9985007496251873E-3</v>
      </c>
      <c r="N49" s="120"/>
      <c r="P49" s="238"/>
      <c r="Q49" s="238"/>
      <c r="R49" s="238"/>
    </row>
    <row r="50" spans="1:24" ht="15" customHeight="1" x14ac:dyDescent="0.25">
      <c r="A50" s="334" t="s">
        <v>135</v>
      </c>
      <c r="B50" s="138"/>
      <c r="C50" s="138"/>
      <c r="D50" s="249"/>
      <c r="E50" s="249"/>
      <c r="F50" s="249"/>
      <c r="G50" s="249"/>
      <c r="H50" s="249"/>
      <c r="I50" s="309"/>
      <c r="J50" s="332"/>
      <c r="K50" s="332"/>
      <c r="L50" s="309"/>
      <c r="M50" s="332"/>
      <c r="N50" s="120"/>
      <c r="P50" s="238"/>
      <c r="R50" s="238"/>
      <c r="S50" s="37"/>
      <c r="T50" s="37"/>
      <c r="U50" s="37"/>
      <c r="V50" s="37"/>
      <c r="W50" s="37"/>
      <c r="X50" s="37"/>
    </row>
    <row r="51" spans="1:24" s="34" customFormat="1" ht="15" customHeight="1" x14ac:dyDescent="0.25">
      <c r="A51" s="276" t="s">
        <v>46</v>
      </c>
      <c r="B51" s="330"/>
      <c r="C51" s="309"/>
      <c r="D51" s="331">
        <v>42600</v>
      </c>
      <c r="E51" s="331">
        <v>42500</v>
      </c>
      <c r="F51" s="331">
        <v>42800</v>
      </c>
      <c r="G51" s="331">
        <v>43300</v>
      </c>
      <c r="H51" s="331">
        <v>42200</v>
      </c>
      <c r="I51" s="309">
        <f>(+D51-E51)</f>
        <v>100</v>
      </c>
      <c r="J51" s="332">
        <f>(+D51-E51)/E51</f>
        <v>2.352941176470588E-3</v>
      </c>
      <c r="K51" s="332"/>
      <c r="L51" s="309">
        <f>(+D51-H51)</f>
        <v>400</v>
      </c>
      <c r="M51" s="332">
        <f>(+D51-H51)/H51</f>
        <v>9.4786729857819912E-3</v>
      </c>
      <c r="N51" s="258"/>
      <c r="O51" s="258"/>
      <c r="P51" s="238"/>
      <c r="Q51" s="258"/>
      <c r="R51" s="238"/>
      <c r="S51"/>
      <c r="T51"/>
      <c r="U51" s="258"/>
      <c r="V51" s="258"/>
      <c r="W51" s="258"/>
      <c r="X51" s="258"/>
    </row>
    <row r="52" spans="1:24" ht="15" customHeight="1" x14ac:dyDescent="0.25">
      <c r="A52" s="277" t="s">
        <v>47</v>
      </c>
      <c r="B52" s="333"/>
      <c r="C52" s="333"/>
      <c r="D52" s="268">
        <v>32300</v>
      </c>
      <c r="E52" s="268">
        <v>32300</v>
      </c>
      <c r="F52" s="268">
        <v>32200</v>
      </c>
      <c r="G52" s="268">
        <v>32800</v>
      </c>
      <c r="H52" s="268">
        <v>32000</v>
      </c>
      <c r="I52" s="269">
        <f>(+D52-E52)</f>
        <v>0</v>
      </c>
      <c r="J52" s="270">
        <f>(+D52-E52)/E52</f>
        <v>0</v>
      </c>
      <c r="K52" s="270"/>
      <c r="L52" s="269">
        <f>(+D52-H52)</f>
        <v>300</v>
      </c>
      <c r="M52" s="270">
        <f>(+D52-H52)/H52</f>
        <v>9.3749999999999997E-3</v>
      </c>
      <c r="N52" s="26"/>
      <c r="O52" s="26"/>
      <c r="P52" s="238"/>
      <c r="Q52" s="258"/>
      <c r="R52" s="238"/>
    </row>
    <row r="53" spans="1:24" s="34" customFormat="1" ht="15" customHeight="1" x14ac:dyDescent="0.25">
      <c r="A53" s="276" t="s">
        <v>48</v>
      </c>
      <c r="B53" s="330"/>
      <c r="C53" s="330"/>
      <c r="D53" s="331">
        <v>27000</v>
      </c>
      <c r="E53" s="331">
        <v>27000</v>
      </c>
      <c r="F53" s="331">
        <v>27100</v>
      </c>
      <c r="G53" s="331">
        <v>27200</v>
      </c>
      <c r="H53" s="331">
        <v>27000</v>
      </c>
      <c r="I53" s="309">
        <f>(+D53-E53)</f>
        <v>0</v>
      </c>
      <c r="J53" s="332">
        <f>(+D53-E53)/E53</f>
        <v>0</v>
      </c>
      <c r="K53" s="332"/>
      <c r="L53" s="309">
        <f>(+D53-H53)</f>
        <v>0</v>
      </c>
      <c r="M53" s="332">
        <f>(+D53-H53)/H53</f>
        <v>0</v>
      </c>
      <c r="N53" s="189"/>
      <c r="O53" s="190"/>
      <c r="P53" s="238"/>
      <c r="Q53" s="258"/>
      <c r="R53"/>
      <c r="S53"/>
      <c r="T53"/>
      <c r="U53" s="258"/>
      <c r="V53" s="258"/>
      <c r="W53" s="258"/>
      <c r="X53" s="258"/>
    </row>
    <row r="54" spans="1:24" ht="0.6" customHeight="1" x14ac:dyDescent="0.25">
      <c r="A54" s="66"/>
      <c r="B54" s="66"/>
      <c r="C54" s="66"/>
      <c r="D54" s="118"/>
      <c r="E54" s="118"/>
      <c r="F54" s="118"/>
      <c r="G54" s="118"/>
      <c r="H54" s="118"/>
      <c r="I54" s="128"/>
      <c r="J54" s="118"/>
      <c r="K54" s="118"/>
      <c r="L54" s="128"/>
      <c r="M54" s="119"/>
      <c r="N54" s="120"/>
      <c r="O54" s="26"/>
      <c r="P54" s="238"/>
      <c r="Q54" s="26"/>
      <c r="R54" s="26"/>
      <c r="T54" s="26"/>
    </row>
    <row r="55" spans="1:24" ht="13.05" customHeight="1" x14ac:dyDescent="0.25">
      <c r="A55" s="335" t="s">
        <v>49</v>
      </c>
      <c r="B55" s="33"/>
      <c r="C55" s="33"/>
      <c r="D55" s="33"/>
      <c r="E55" s="33"/>
      <c r="F55" s="217"/>
      <c r="G55" s="217" t="s">
        <v>50</v>
      </c>
      <c r="H55" s="33" t="s">
        <v>51</v>
      </c>
      <c r="I55" s="75"/>
      <c r="J55" s="33" t="s">
        <v>52</v>
      </c>
      <c r="L55" s="75"/>
      <c r="M55" s="75"/>
      <c r="N55" s="26"/>
      <c r="O55" s="26"/>
      <c r="P55" s="238"/>
      <c r="Q55" s="26"/>
      <c r="R55" s="26"/>
      <c r="T55" s="26"/>
    </row>
    <row r="56" spans="1:24" x14ac:dyDescent="0.25">
      <c r="A56" s="104"/>
      <c r="B56" s="73"/>
      <c r="C56" s="74"/>
      <c r="D56" s="74"/>
      <c r="E56" s="74"/>
      <c r="F56" s="74"/>
      <c r="G56" s="73"/>
      <c r="H56" s="74"/>
      <c r="I56" s="73"/>
      <c r="J56" s="73"/>
      <c r="K56" s="73"/>
      <c r="L56" s="74"/>
      <c r="M56" s="74"/>
      <c r="N56" s="26"/>
      <c r="O56" s="26"/>
      <c r="P56" s="238"/>
      <c r="Q56" s="26"/>
      <c r="R56" s="26"/>
      <c r="S56" s="26"/>
      <c r="T56" s="26"/>
    </row>
    <row r="57" spans="1:24" ht="10.050000000000001" customHeight="1" x14ac:dyDescent="0.25">
      <c r="A57" s="104"/>
      <c r="B57" s="25"/>
      <c r="C57" s="336"/>
      <c r="D57" s="74"/>
      <c r="E57" s="74"/>
      <c r="F57" s="74"/>
      <c r="G57" s="73"/>
      <c r="H57" s="74"/>
      <c r="I57" s="73"/>
      <c r="J57" s="73"/>
      <c r="K57" s="73"/>
      <c r="L57" s="74"/>
      <c r="M57" s="74"/>
      <c r="N57" s="26"/>
      <c r="O57" s="26"/>
      <c r="P57" s="238"/>
      <c r="Q57" s="26"/>
      <c r="R57" s="26"/>
      <c r="S57" s="26"/>
      <c r="T57" s="26"/>
    </row>
    <row r="58" spans="1:24" ht="11.55" customHeight="1" x14ac:dyDescent="0.25">
      <c r="A58" s="104"/>
      <c r="B58" s="103"/>
      <c r="C58" s="103"/>
      <c r="D58" s="26"/>
      <c r="E58" s="26"/>
      <c r="F58" s="26"/>
      <c r="G58" s="26"/>
      <c r="H58" s="26"/>
      <c r="I58" s="26"/>
      <c r="J58" s="26"/>
      <c r="K58" s="26"/>
      <c r="L58" s="216"/>
      <c r="M58" s="26"/>
      <c r="N58" s="26"/>
      <c r="O58" s="26"/>
      <c r="P58" s="26"/>
      <c r="Q58" s="26"/>
      <c r="R58" s="26"/>
      <c r="S58" s="26"/>
      <c r="T58" s="26"/>
    </row>
    <row r="59" spans="1:24" ht="16.350000000000001" customHeight="1" x14ac:dyDescent="0.25">
      <c r="A59" s="104"/>
      <c r="B59" s="103"/>
      <c r="C59" s="103"/>
      <c r="D59" s="26"/>
      <c r="E59" s="26"/>
      <c r="F59" s="26"/>
      <c r="G59" s="26"/>
      <c r="H59" s="26"/>
      <c r="I59" s="26"/>
      <c r="J59" s="26"/>
      <c r="K59" s="26"/>
      <c r="L59" s="26"/>
      <c r="M59" s="26"/>
      <c r="N59" s="26"/>
      <c r="O59" s="26"/>
      <c r="P59" s="26"/>
      <c r="Q59" s="26"/>
      <c r="R59" s="26"/>
      <c r="S59" s="26"/>
      <c r="T59" s="26"/>
    </row>
    <row r="60" spans="1:24" ht="15.6" x14ac:dyDescent="0.3">
      <c r="A60" s="418" t="s">
        <v>53</v>
      </c>
      <c r="B60" s="419"/>
      <c r="C60" s="419"/>
      <c r="D60" s="419"/>
      <c r="E60" s="419"/>
      <c r="F60" s="419"/>
      <c r="G60" s="420"/>
      <c r="H60" s="420"/>
      <c r="I60" s="420"/>
      <c r="J60" s="420"/>
      <c r="K60" s="420"/>
      <c r="L60" s="420"/>
      <c r="M60" s="421" t="s">
        <v>147</v>
      </c>
      <c r="N60" s="129" t="s">
        <v>54</v>
      </c>
      <c r="O60" s="26"/>
      <c r="P60" s="26"/>
      <c r="Q60" s="26"/>
      <c r="R60" s="238"/>
      <c r="S60" s="26"/>
      <c r="T60" s="26"/>
    </row>
    <row r="61" spans="1:24" x14ac:dyDescent="0.25">
      <c r="N61" s="26"/>
      <c r="O61" s="26"/>
      <c r="P61" s="26"/>
      <c r="Q61" s="26"/>
      <c r="R61" s="238"/>
      <c r="S61" s="26"/>
      <c r="T61" s="26"/>
    </row>
    <row r="62" spans="1:24" ht="14.25" customHeight="1" x14ac:dyDescent="0.25">
      <c r="N62" s="26"/>
      <c r="O62" s="26"/>
      <c r="P62" s="26"/>
      <c r="Q62" s="26"/>
      <c r="R62" s="238"/>
      <c r="S62" s="26"/>
      <c r="T62" s="26"/>
    </row>
    <row r="63" spans="1:24" ht="9" customHeight="1" x14ac:dyDescent="0.25">
      <c r="D63" s="238"/>
      <c r="E63" s="238"/>
      <c r="I63" s="75"/>
      <c r="L63" s="75"/>
      <c r="N63" s="26"/>
      <c r="O63" s="26"/>
      <c r="P63" s="26"/>
      <c r="Q63" s="26"/>
      <c r="R63" s="238"/>
      <c r="S63" s="26"/>
      <c r="T63" s="26"/>
    </row>
    <row r="64" spans="1:24" ht="9" customHeight="1" x14ac:dyDescent="0.25">
      <c r="D64" s="238"/>
      <c r="E64" s="238"/>
      <c r="N64" s="26"/>
      <c r="O64" s="26"/>
      <c r="P64" s="26"/>
      <c r="Q64" s="26"/>
      <c r="R64" s="238"/>
      <c r="S64" s="26"/>
      <c r="T64" s="26"/>
    </row>
    <row r="65" spans="4:28" ht="9" customHeight="1" x14ac:dyDescent="0.25">
      <c r="D65" s="238"/>
      <c r="E65" s="238"/>
      <c r="N65" s="26"/>
      <c r="O65" s="26"/>
      <c r="P65" s="26"/>
      <c r="Q65" s="26"/>
      <c r="R65" s="238"/>
      <c r="S65" s="26"/>
      <c r="T65" s="26"/>
    </row>
    <row r="66" spans="4:28" ht="9" customHeight="1" x14ac:dyDescent="0.25">
      <c r="D66" s="238"/>
      <c r="E66" s="238"/>
      <c r="N66" s="26"/>
      <c r="O66" s="26"/>
      <c r="P66" s="26"/>
      <c r="Q66" s="26"/>
      <c r="R66" s="238"/>
      <c r="S66" s="26"/>
      <c r="T66" s="26"/>
    </row>
    <row r="67" spans="4:28" ht="9" customHeight="1" x14ac:dyDescent="0.25">
      <c r="D67" s="238"/>
      <c r="E67" s="238"/>
      <c r="N67" s="26"/>
      <c r="O67" s="26"/>
      <c r="P67" s="26"/>
      <c r="Q67" s="26"/>
      <c r="R67" s="238"/>
      <c r="S67" s="26"/>
      <c r="T67" s="26"/>
    </row>
    <row r="68" spans="4:28" x14ac:dyDescent="0.25">
      <c r="D68" s="238"/>
      <c r="E68" s="238"/>
      <c r="N68" s="26"/>
      <c r="O68" s="26"/>
      <c r="P68" s="26"/>
      <c r="Q68" s="26"/>
      <c r="R68" s="238"/>
      <c r="S68" s="26"/>
      <c r="T68" s="26"/>
    </row>
    <row r="69" spans="4:28" x14ac:dyDescent="0.25">
      <c r="L69" s="215"/>
      <c r="M69" s="75"/>
      <c r="N69" s="26"/>
      <c r="O69" s="26"/>
      <c r="R69" s="238"/>
      <c r="AA69" s="215"/>
      <c r="AB69" s="75"/>
    </row>
    <row r="70" spans="4:28" x14ac:dyDescent="0.25">
      <c r="N70" s="26"/>
      <c r="O70" s="26"/>
      <c r="P70" s="26"/>
      <c r="Q70" s="26"/>
      <c r="R70" s="238"/>
      <c r="S70" s="26"/>
      <c r="T70" s="26"/>
    </row>
    <row r="71" spans="4:28" x14ac:dyDescent="0.25">
      <c r="N71" s="26"/>
      <c r="O71" s="26"/>
      <c r="P71" s="26"/>
      <c r="Q71" s="26"/>
      <c r="R71" s="238"/>
      <c r="S71" s="26"/>
      <c r="T71" s="26"/>
    </row>
    <row r="72" spans="4:28" x14ac:dyDescent="0.25">
      <c r="R72" s="238"/>
    </row>
    <row r="73" spans="4:28" x14ac:dyDescent="0.25">
      <c r="R73" s="238"/>
    </row>
    <row r="74" spans="4:28" x14ac:dyDescent="0.25">
      <c r="R74" s="238"/>
    </row>
    <row r="75" spans="4:28" x14ac:dyDescent="0.25">
      <c r="R75" s="238"/>
    </row>
  </sheetData>
  <mergeCells count="1">
    <mergeCell ref="A40:N40"/>
  </mergeCells>
  <phoneticPr fontId="12" type="noConversion"/>
  <printOptions horizontalCentered="1" verticalCentered="1"/>
  <pageMargins left="0.25" right="0.25" top="0.25" bottom="0.15" header="0.5" footer="0.5"/>
  <pageSetup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65"/>
  <sheetViews>
    <sheetView showGridLines="0" topLeftCell="A38" zoomScaleNormal="100" workbookViewId="0">
      <selection activeCell="Q57" sqref="Q57"/>
    </sheetView>
  </sheetViews>
  <sheetFormatPr defaultColWidth="9.21875" defaultRowHeight="13.2" x14ac:dyDescent="0.25"/>
  <cols>
    <col min="1" max="1" width="22.77734375" customWidth="1"/>
    <col min="2" max="2" width="11.5546875" customWidth="1"/>
    <col min="3" max="3" width="6.5546875" customWidth="1"/>
    <col min="4" max="4" width="5" customWidth="1"/>
    <col min="5" max="5" width="11.5546875" customWidth="1"/>
    <col min="6" max="6" width="6.5546875" customWidth="1"/>
    <col min="7" max="7" width="3.5546875" customWidth="1"/>
    <col min="8" max="8" width="10.5546875" customWidth="1"/>
    <col min="9" max="9" width="6.5546875" customWidth="1"/>
    <col min="10" max="10" width="4.5546875" customWidth="1"/>
    <col min="11" max="11" width="11.5546875" customWidth="1"/>
    <col min="12" max="12" width="6.5546875" customWidth="1"/>
  </cols>
  <sheetData>
    <row r="1" spans="1:26" ht="24.6" x14ac:dyDescent="0.4">
      <c r="A1" s="76" t="s">
        <v>55</v>
      </c>
      <c r="B1" s="30"/>
      <c r="C1" s="30"/>
      <c r="D1" s="30"/>
      <c r="E1" s="30"/>
      <c r="F1" s="30"/>
      <c r="G1" s="30"/>
      <c r="H1" s="30"/>
      <c r="I1" s="30"/>
      <c r="J1" s="30"/>
      <c r="K1" s="30"/>
      <c r="L1" s="30"/>
      <c r="M1" s="258"/>
      <c r="N1" s="258"/>
      <c r="O1" s="258"/>
      <c r="P1" s="258"/>
      <c r="Q1" s="258"/>
      <c r="R1" s="258"/>
      <c r="S1" s="258"/>
      <c r="T1" s="258"/>
      <c r="U1" s="258"/>
      <c r="V1" s="258"/>
      <c r="W1" s="258"/>
      <c r="X1" s="258"/>
      <c r="Y1" s="258"/>
      <c r="Z1" s="258"/>
    </row>
    <row r="2" spans="1:26" ht="15.6" x14ac:dyDescent="0.3">
      <c r="A2" s="77" t="s">
        <v>56</v>
      </c>
      <c r="B2" s="48"/>
      <c r="C2" s="48"/>
      <c r="D2" s="48"/>
      <c r="E2" s="48"/>
      <c r="F2" s="48"/>
      <c r="G2" s="48"/>
      <c r="H2" s="48"/>
      <c r="I2" s="48"/>
      <c r="J2" s="48"/>
      <c r="K2" s="48"/>
      <c r="L2" s="48"/>
      <c r="M2" s="258"/>
      <c r="N2" s="258"/>
      <c r="O2" s="258"/>
      <c r="P2" s="258"/>
      <c r="Q2" s="258"/>
      <c r="R2" s="258"/>
      <c r="S2" s="258"/>
      <c r="T2" s="258"/>
      <c r="U2" s="258"/>
      <c r="V2" s="258"/>
      <c r="W2" s="258"/>
      <c r="X2" s="258"/>
      <c r="Y2" s="258"/>
      <c r="Z2" s="258"/>
    </row>
    <row r="3" spans="1:26" ht="9" customHeight="1" x14ac:dyDescent="0.25">
      <c r="A3" s="337"/>
      <c r="B3" s="337"/>
      <c r="C3" s="337"/>
      <c r="D3" s="337"/>
      <c r="E3" s="337"/>
      <c r="F3" s="337"/>
      <c r="G3" s="337"/>
      <c r="H3" s="337"/>
      <c r="I3" s="337"/>
      <c r="J3" s="337"/>
      <c r="K3" s="337"/>
      <c r="L3" s="337"/>
      <c r="M3" s="258"/>
      <c r="N3" s="258"/>
      <c r="O3" s="258"/>
      <c r="P3" s="258"/>
      <c r="Q3" s="258"/>
      <c r="R3" s="258"/>
      <c r="S3" s="258"/>
      <c r="T3" s="258"/>
      <c r="U3" s="258"/>
      <c r="V3" s="258"/>
      <c r="W3" s="258"/>
      <c r="X3" s="258"/>
      <c r="Y3" s="258"/>
      <c r="Z3" s="258"/>
    </row>
    <row r="4" spans="1:26" ht="15.6" x14ac:dyDescent="0.3">
      <c r="A4" s="80" t="s">
        <v>57</v>
      </c>
      <c r="B4" s="338"/>
      <c r="C4" s="339"/>
      <c r="D4" s="339"/>
      <c r="E4" s="338"/>
      <c r="F4" s="339"/>
      <c r="G4" s="339"/>
      <c r="H4" s="339"/>
      <c r="I4" s="339"/>
      <c r="J4" s="339"/>
      <c r="K4" s="338"/>
      <c r="L4" s="339"/>
    </row>
    <row r="5" spans="1:26" x14ac:dyDescent="0.25">
      <c r="A5" s="340"/>
      <c r="B5" s="81"/>
      <c r="C5" s="33"/>
      <c r="D5" s="82"/>
      <c r="E5" s="83"/>
      <c r="F5" s="33"/>
      <c r="G5" s="84"/>
      <c r="H5" s="33"/>
      <c r="I5" s="33"/>
      <c r="J5" s="341"/>
      <c r="K5" s="342"/>
      <c r="L5" s="33"/>
    </row>
    <row r="6" spans="1:26" ht="11.1" customHeight="1" x14ac:dyDescent="0.25">
      <c r="A6" s="85"/>
      <c r="B6" s="436" t="s">
        <v>150</v>
      </c>
      <c r="C6" s="437"/>
      <c r="D6" s="193"/>
      <c r="E6" s="436" t="s">
        <v>151</v>
      </c>
      <c r="F6" s="437"/>
      <c r="G6" s="86"/>
      <c r="H6" s="438" t="s">
        <v>4</v>
      </c>
      <c r="I6" s="439"/>
      <c r="J6" s="85"/>
      <c r="K6" s="436" t="s">
        <v>152</v>
      </c>
      <c r="L6" s="437"/>
    </row>
    <row r="7" spans="1:26" ht="11.1" customHeight="1" x14ac:dyDescent="0.25">
      <c r="A7" s="85"/>
      <c r="B7" s="87" t="s">
        <v>58</v>
      </c>
      <c r="C7" s="88" t="s">
        <v>5</v>
      </c>
      <c r="D7" s="89"/>
      <c r="E7" s="87" t="s">
        <v>59</v>
      </c>
      <c r="F7" s="88" t="s">
        <v>5</v>
      </c>
      <c r="G7" s="90"/>
      <c r="H7" s="88" t="s">
        <v>58</v>
      </c>
      <c r="I7" s="88" t="s">
        <v>60</v>
      </c>
      <c r="J7" s="91"/>
      <c r="K7" s="87" t="s">
        <v>58</v>
      </c>
      <c r="L7" s="88" t="s">
        <v>5</v>
      </c>
    </row>
    <row r="8" spans="1:26" ht="6" customHeight="1" x14ac:dyDescent="0.25">
      <c r="A8" s="85"/>
      <c r="B8" s="92"/>
      <c r="C8" s="82"/>
      <c r="D8" s="82"/>
      <c r="E8" s="92"/>
      <c r="F8" s="82"/>
      <c r="G8" s="82"/>
      <c r="H8" s="82"/>
      <c r="I8" s="82"/>
      <c r="J8" s="82"/>
      <c r="K8" s="92"/>
      <c r="L8" s="82"/>
    </row>
    <row r="9" spans="1:26" s="102" customFormat="1" ht="13.5" customHeight="1" x14ac:dyDescent="0.2">
      <c r="A9" s="146" t="s">
        <v>7</v>
      </c>
      <c r="B9" s="66"/>
      <c r="C9" s="66"/>
      <c r="D9" s="66"/>
      <c r="E9" s="66"/>
      <c r="F9" s="66"/>
      <c r="G9" s="66"/>
      <c r="H9" s="66"/>
      <c r="I9" s="66"/>
      <c r="J9" s="66"/>
      <c r="K9" s="66"/>
      <c r="L9" s="66"/>
      <c r="M9" s="66"/>
      <c r="N9" s="66"/>
      <c r="O9" s="66"/>
      <c r="P9" s="66"/>
      <c r="Q9" s="66"/>
      <c r="R9" s="66"/>
      <c r="S9" s="66"/>
      <c r="T9" s="66"/>
      <c r="U9" s="66"/>
      <c r="V9" s="66"/>
      <c r="W9" s="66"/>
      <c r="X9" s="66"/>
      <c r="Y9" s="66"/>
      <c r="Z9" s="66"/>
    </row>
    <row r="10" spans="1:26" s="102" customFormat="1" ht="13.5" customHeight="1" x14ac:dyDescent="0.2">
      <c r="A10" s="147" t="s">
        <v>61</v>
      </c>
      <c r="B10" s="218">
        <v>85400</v>
      </c>
      <c r="C10" s="148">
        <v>4.5</v>
      </c>
      <c r="D10" s="343"/>
      <c r="E10" s="195">
        <v>64200</v>
      </c>
      <c r="F10" s="149">
        <v>3.4</v>
      </c>
      <c r="G10" s="344"/>
      <c r="H10" s="150">
        <f>(B10-E10)</f>
        <v>21200</v>
      </c>
      <c r="I10" s="151">
        <f>(C10-F10)</f>
        <v>1.1000000000000001</v>
      </c>
      <c r="J10" s="152"/>
      <c r="K10" s="194">
        <v>86100</v>
      </c>
      <c r="L10" s="148">
        <v>4.5</v>
      </c>
      <c r="M10" s="66"/>
      <c r="N10" s="66"/>
      <c r="O10" s="66"/>
      <c r="P10" s="66"/>
      <c r="Q10" s="66"/>
      <c r="R10" s="66"/>
      <c r="S10" s="66"/>
      <c r="T10" s="66"/>
      <c r="U10" s="66"/>
      <c r="V10" s="66"/>
      <c r="W10" s="66"/>
      <c r="X10" s="66"/>
      <c r="Y10" s="66"/>
      <c r="Z10" s="66"/>
    </row>
    <row r="11" spans="1:26" s="102" customFormat="1" ht="13.5" customHeight="1" x14ac:dyDescent="0.2">
      <c r="A11" s="146" t="s">
        <v>62</v>
      </c>
      <c r="B11" s="159">
        <v>1910500</v>
      </c>
      <c r="C11" s="153"/>
      <c r="D11" s="345"/>
      <c r="E11" s="197">
        <v>1887100</v>
      </c>
      <c r="F11" s="154"/>
      <c r="G11" s="66"/>
      <c r="H11" s="155">
        <f>B11-E11</f>
        <v>23400</v>
      </c>
      <c r="I11" s="156"/>
      <c r="J11" s="157"/>
      <c r="K11" s="196">
        <v>1906400</v>
      </c>
      <c r="L11" s="153"/>
      <c r="M11" s="66"/>
      <c r="N11" s="66"/>
      <c r="O11" s="66"/>
      <c r="P11" s="66"/>
      <c r="Q11" s="66"/>
      <c r="R11" s="66"/>
      <c r="S11" s="66"/>
      <c r="T11" s="66"/>
      <c r="U11" s="66"/>
      <c r="V11" s="66"/>
      <c r="W11" s="66"/>
      <c r="X11" s="66"/>
      <c r="Y11" s="66"/>
      <c r="Z11" s="66"/>
    </row>
    <row r="12" spans="1:26" s="102" customFormat="1" ht="5.25" customHeight="1" x14ac:dyDescent="0.2">
      <c r="A12" s="146"/>
      <c r="B12" s="196"/>
      <c r="C12" s="153"/>
      <c r="D12" s="345"/>
      <c r="E12" s="197"/>
      <c r="F12" s="154"/>
      <c r="G12" s="66"/>
      <c r="H12" s="155"/>
      <c r="I12" s="156"/>
      <c r="J12" s="157"/>
      <c r="K12" s="196"/>
      <c r="L12" s="153"/>
      <c r="M12" s="66"/>
      <c r="N12" s="66"/>
      <c r="O12" s="66"/>
      <c r="P12" s="66"/>
      <c r="Q12" s="66"/>
      <c r="R12" s="66"/>
      <c r="S12" s="66"/>
      <c r="T12" s="66"/>
      <c r="U12" s="66"/>
      <c r="V12" s="66"/>
      <c r="W12" s="66"/>
      <c r="X12" s="66"/>
      <c r="Y12" s="66"/>
      <c r="Z12" s="66"/>
    </row>
    <row r="13" spans="1:26" s="102" customFormat="1" ht="13.5" customHeight="1" x14ac:dyDescent="0.2">
      <c r="A13" s="146" t="s">
        <v>63</v>
      </c>
      <c r="B13" s="345"/>
      <c r="C13" s="345"/>
      <c r="D13" s="345"/>
      <c r="E13" s="345"/>
      <c r="F13" s="345"/>
      <c r="G13" s="66"/>
      <c r="H13" s="66"/>
      <c r="I13" s="66"/>
      <c r="J13" s="66"/>
      <c r="K13" s="345"/>
      <c r="L13" s="346"/>
      <c r="M13" s="66"/>
      <c r="N13" s="66"/>
      <c r="O13" s="66"/>
      <c r="P13" s="66"/>
      <c r="Q13" s="66"/>
      <c r="R13" s="66"/>
      <c r="S13" s="66"/>
      <c r="T13" s="66"/>
      <c r="U13" s="66"/>
      <c r="V13" s="66"/>
      <c r="W13" s="66"/>
      <c r="X13" s="66"/>
      <c r="Y13" s="66"/>
      <c r="Z13" s="66"/>
    </row>
    <row r="14" spans="1:26" s="102" customFormat="1" ht="13.5" customHeight="1" x14ac:dyDescent="0.2">
      <c r="A14" s="147" t="s">
        <v>61</v>
      </c>
      <c r="B14" s="194">
        <v>6429000</v>
      </c>
      <c r="C14" s="148">
        <v>3.8</v>
      </c>
      <c r="D14" s="343"/>
      <c r="E14" s="194">
        <v>5866000</v>
      </c>
      <c r="F14" s="198">
        <v>3.5</v>
      </c>
      <c r="G14" s="344"/>
      <c r="H14" s="150">
        <f>(B14-E14)</f>
        <v>563000</v>
      </c>
      <c r="I14" s="151">
        <f>(C14-F14)</f>
        <v>0.29999999999999982</v>
      </c>
      <c r="J14" s="152"/>
      <c r="K14" s="194">
        <v>6458000</v>
      </c>
      <c r="L14" s="148">
        <v>3.9</v>
      </c>
      <c r="M14" s="66"/>
      <c r="N14" s="66"/>
      <c r="O14" s="66"/>
      <c r="P14" s="66"/>
      <c r="Q14" s="66"/>
      <c r="R14" s="66"/>
      <c r="S14" s="66"/>
      <c r="T14" s="66"/>
      <c r="U14" s="66"/>
      <c r="V14" s="66"/>
      <c r="W14" s="66"/>
      <c r="X14" s="66"/>
      <c r="Y14" s="66"/>
      <c r="Z14" s="66"/>
    </row>
    <row r="15" spans="1:26" s="102" customFormat="1" ht="13.5" customHeight="1" x14ac:dyDescent="0.2">
      <c r="A15" s="146" t="s">
        <v>62</v>
      </c>
      <c r="B15" s="196">
        <v>167895000</v>
      </c>
      <c r="C15" s="153"/>
      <c r="D15" s="345"/>
      <c r="E15" s="196">
        <v>166690000</v>
      </c>
      <c r="F15" s="199"/>
      <c r="G15" s="66"/>
      <c r="H15" s="155">
        <f>B15-E15</f>
        <v>1205000</v>
      </c>
      <c r="I15" s="156"/>
      <c r="J15" s="157"/>
      <c r="K15" s="196">
        <v>167426000</v>
      </c>
      <c r="L15" s="153"/>
      <c r="M15" s="66"/>
      <c r="N15" s="66"/>
      <c r="O15" s="66"/>
      <c r="P15" s="66"/>
      <c r="Q15" s="66"/>
      <c r="R15" s="66"/>
      <c r="S15" s="66"/>
      <c r="T15" s="66"/>
      <c r="U15" s="66"/>
      <c r="V15" s="66"/>
      <c r="W15" s="66"/>
      <c r="X15" s="66"/>
      <c r="Y15" s="66"/>
      <c r="Z15" s="66"/>
    </row>
    <row r="16" spans="1:26" s="102" customFormat="1" ht="9.75" customHeight="1" x14ac:dyDescent="0.2">
      <c r="A16" s="146"/>
      <c r="B16" s="158"/>
      <c r="C16" s="153"/>
      <c r="D16" s="66"/>
      <c r="E16" s="159"/>
      <c r="F16" s="154"/>
      <c r="G16" s="66"/>
      <c r="H16" s="155"/>
      <c r="I16" s="156"/>
      <c r="J16" s="157"/>
      <c r="K16" s="158"/>
      <c r="L16" s="153"/>
      <c r="M16" s="66"/>
      <c r="N16" s="66"/>
      <c r="O16" s="66"/>
      <c r="P16" s="66"/>
      <c r="Q16" s="66"/>
      <c r="R16" s="66"/>
      <c r="S16" s="66"/>
      <c r="T16" s="66"/>
      <c r="U16" s="66"/>
      <c r="V16" s="66"/>
      <c r="W16" s="66"/>
      <c r="X16" s="66"/>
      <c r="Y16" s="66"/>
      <c r="Z16" s="66"/>
    </row>
    <row r="17" spans="1:26" ht="13.5" customHeight="1" x14ac:dyDescent="0.25"/>
    <row r="18" spans="1:26" ht="13.5" customHeight="1" x14ac:dyDescent="0.25"/>
    <row r="19" spans="1:26" x14ac:dyDescent="0.25">
      <c r="A19" s="347"/>
      <c r="B19" s="96"/>
      <c r="C19" s="95"/>
      <c r="D19" s="95"/>
      <c r="E19" s="96"/>
      <c r="F19" s="95"/>
      <c r="G19" s="258"/>
      <c r="H19" s="94"/>
      <c r="I19" s="95"/>
      <c r="J19" s="95"/>
      <c r="K19" s="96"/>
      <c r="L19" s="95"/>
      <c r="M19" s="258"/>
      <c r="N19" s="258"/>
      <c r="O19" s="258"/>
      <c r="P19" s="258"/>
      <c r="Q19" s="258"/>
      <c r="R19" s="258"/>
      <c r="S19" s="258"/>
      <c r="T19" s="258"/>
      <c r="U19" s="258"/>
      <c r="V19" s="258"/>
      <c r="W19" s="258"/>
      <c r="X19" s="258"/>
      <c r="Y19" s="258"/>
      <c r="Z19" s="258"/>
    </row>
    <row r="20" spans="1:26" x14ac:dyDescent="0.25">
      <c r="A20" s="347"/>
      <c r="B20" s="96"/>
      <c r="C20" s="95"/>
      <c r="D20" s="95"/>
      <c r="E20" s="96"/>
      <c r="F20" s="95"/>
      <c r="G20" s="258"/>
      <c r="H20" s="94"/>
      <c r="I20" s="95"/>
      <c r="J20" s="95"/>
      <c r="K20" s="96"/>
      <c r="L20" s="95"/>
      <c r="M20" s="258"/>
      <c r="N20" s="258"/>
      <c r="O20" s="258"/>
      <c r="P20" s="258"/>
      <c r="Q20" s="258"/>
      <c r="R20" s="258"/>
      <c r="S20" s="258"/>
      <c r="T20" s="258"/>
      <c r="U20" s="258"/>
      <c r="V20" s="258"/>
      <c r="W20" s="258"/>
      <c r="X20" s="258"/>
      <c r="Y20" s="258"/>
      <c r="Z20" s="258"/>
    </row>
    <row r="21" spans="1:26" x14ac:dyDescent="0.25">
      <c r="A21" s="347"/>
      <c r="B21" s="96"/>
      <c r="C21" s="95"/>
      <c r="D21" s="95"/>
      <c r="E21" s="96"/>
      <c r="F21" s="95"/>
      <c r="G21" s="258"/>
      <c r="H21" s="94"/>
      <c r="I21" s="95"/>
      <c r="J21" s="95"/>
      <c r="K21" s="96"/>
      <c r="L21" s="95"/>
      <c r="M21" s="258"/>
      <c r="N21" s="258"/>
      <c r="O21" s="258"/>
      <c r="P21" s="258"/>
      <c r="Q21" s="258"/>
      <c r="R21" s="258"/>
      <c r="S21" s="258"/>
      <c r="T21" s="258"/>
      <c r="U21" s="258"/>
      <c r="V21" s="258"/>
      <c r="W21" s="258"/>
      <c r="X21" s="258"/>
      <c r="Y21" s="258"/>
      <c r="Z21" s="258"/>
    </row>
    <row r="22" spans="1:26" x14ac:dyDescent="0.25">
      <c r="A22" s="347"/>
      <c r="B22" s="96"/>
      <c r="C22" s="95"/>
      <c r="D22" s="95"/>
      <c r="E22" s="96"/>
      <c r="F22" s="95"/>
      <c r="G22" s="258"/>
      <c r="H22" s="94"/>
      <c r="I22" s="95"/>
      <c r="J22" s="95"/>
      <c r="K22" s="96"/>
      <c r="L22" s="95"/>
      <c r="M22" s="258"/>
      <c r="N22" s="258"/>
      <c r="O22" s="258"/>
      <c r="P22" s="258"/>
      <c r="Q22" s="258"/>
      <c r="R22" s="258"/>
      <c r="S22" s="258"/>
      <c r="T22" s="258"/>
      <c r="U22" s="258"/>
      <c r="V22" s="258"/>
      <c r="W22" s="258"/>
      <c r="X22" s="258"/>
      <c r="Y22" s="258"/>
      <c r="Z22" s="258"/>
    </row>
    <row r="23" spans="1:26" x14ac:dyDescent="0.25">
      <c r="A23" s="347"/>
      <c r="B23" s="96"/>
      <c r="C23" s="95"/>
      <c r="D23" s="95"/>
      <c r="E23" s="96"/>
      <c r="F23" s="95"/>
      <c r="G23" s="258"/>
      <c r="H23" s="94"/>
      <c r="I23" s="95"/>
      <c r="J23" s="95"/>
      <c r="K23" s="96"/>
      <c r="L23" s="95"/>
      <c r="M23" s="258"/>
      <c r="N23" s="258"/>
      <c r="O23" s="258"/>
      <c r="P23" s="258"/>
      <c r="Q23" s="258"/>
      <c r="R23" s="258"/>
      <c r="S23" s="258"/>
      <c r="T23" s="258"/>
      <c r="U23" s="258"/>
      <c r="V23" s="258"/>
      <c r="W23" s="258"/>
      <c r="X23" s="258"/>
      <c r="Y23" s="258"/>
      <c r="Z23" s="258"/>
    </row>
    <row r="24" spans="1:26" x14ac:dyDescent="0.25">
      <c r="A24" s="347"/>
      <c r="B24" s="96"/>
      <c r="C24" s="95"/>
      <c r="D24" s="95"/>
      <c r="E24" s="96"/>
      <c r="F24" s="95"/>
      <c r="G24" s="258"/>
      <c r="H24" s="94"/>
      <c r="I24" s="95"/>
      <c r="J24" s="95"/>
      <c r="K24" s="96"/>
      <c r="L24" s="95"/>
      <c r="M24" s="258"/>
      <c r="N24" s="258"/>
      <c r="O24" s="258"/>
      <c r="P24" s="258"/>
      <c r="Q24" s="258"/>
      <c r="R24" s="258"/>
      <c r="S24" s="258"/>
      <c r="T24" s="258"/>
      <c r="U24" s="258"/>
      <c r="V24" s="258"/>
      <c r="W24" s="258"/>
      <c r="X24" s="258"/>
      <c r="Y24" s="258"/>
      <c r="Z24" s="258"/>
    </row>
    <row r="25" spans="1:26" x14ac:dyDescent="0.25">
      <c r="A25" s="347"/>
      <c r="B25" s="96"/>
      <c r="C25" s="95"/>
      <c r="D25" s="95"/>
      <c r="E25" s="96"/>
      <c r="F25" s="95"/>
      <c r="G25" s="258"/>
      <c r="H25" s="94"/>
      <c r="I25" s="95"/>
      <c r="J25" s="95"/>
      <c r="K25" s="96"/>
      <c r="L25" s="95"/>
      <c r="M25" s="258"/>
      <c r="N25" s="258"/>
      <c r="O25" s="258"/>
      <c r="P25" s="258"/>
      <c r="Q25" s="258"/>
      <c r="R25" s="258"/>
      <c r="S25" s="258"/>
      <c r="T25" s="258"/>
      <c r="U25" s="258"/>
      <c r="V25" s="258"/>
      <c r="W25" s="258"/>
      <c r="X25" s="258"/>
      <c r="Y25" s="258"/>
      <c r="Z25" s="258"/>
    </row>
    <row r="26" spans="1:26" x14ac:dyDescent="0.25">
      <c r="A26" s="347"/>
      <c r="B26" s="96"/>
      <c r="C26" s="95"/>
      <c r="D26" s="95"/>
      <c r="E26" s="96"/>
      <c r="F26" s="95"/>
      <c r="G26" s="258"/>
      <c r="H26" s="94"/>
      <c r="I26" s="95"/>
      <c r="J26" s="95"/>
      <c r="K26" s="96"/>
      <c r="L26" s="95"/>
      <c r="M26" s="258"/>
      <c r="N26" s="258"/>
      <c r="O26" s="258"/>
      <c r="P26" s="258"/>
      <c r="Q26" s="258"/>
      <c r="R26" s="258"/>
      <c r="S26" s="258"/>
      <c r="T26" s="258"/>
      <c r="U26" s="258"/>
      <c r="V26" s="258"/>
      <c r="W26" s="258"/>
      <c r="X26" s="258"/>
      <c r="Y26" s="258"/>
      <c r="Z26" s="258"/>
    </row>
    <row r="27" spans="1:26" x14ac:dyDescent="0.25">
      <c r="A27" s="347"/>
      <c r="B27" s="96"/>
      <c r="C27" s="95"/>
      <c r="D27" s="95"/>
      <c r="E27" s="96"/>
      <c r="F27" s="95"/>
      <c r="G27" s="258"/>
      <c r="H27" s="94"/>
      <c r="I27" s="95"/>
      <c r="J27" s="95"/>
      <c r="K27" s="96"/>
      <c r="L27" s="95"/>
      <c r="M27" s="258"/>
      <c r="N27" s="258"/>
      <c r="O27" s="258"/>
      <c r="P27" s="258"/>
      <c r="Q27" s="258"/>
      <c r="R27" s="258"/>
      <c r="S27" s="258"/>
      <c r="T27" s="258"/>
      <c r="U27" s="258"/>
      <c r="V27" s="258"/>
      <c r="W27" s="258"/>
      <c r="X27" s="258"/>
      <c r="Y27" s="258"/>
      <c r="Z27" s="258"/>
    </row>
    <row r="28" spans="1:26" x14ac:dyDescent="0.25">
      <c r="A28" s="347"/>
      <c r="B28" s="96"/>
      <c r="C28" s="95"/>
      <c r="D28" s="95"/>
      <c r="E28" s="96"/>
      <c r="F28" s="95"/>
      <c r="G28" s="258"/>
      <c r="H28" s="94"/>
      <c r="I28" s="95"/>
      <c r="J28" s="95"/>
      <c r="K28" s="96"/>
      <c r="L28" s="95"/>
      <c r="M28" s="258"/>
      <c r="N28" s="258"/>
      <c r="O28" s="258"/>
      <c r="P28" s="258"/>
      <c r="Q28" s="258"/>
      <c r="R28" s="258"/>
      <c r="S28" s="258"/>
      <c r="T28" s="258"/>
      <c r="U28" s="258"/>
      <c r="V28" s="258"/>
      <c r="W28" s="258"/>
      <c r="X28" s="258"/>
      <c r="Y28" s="258"/>
      <c r="Z28" s="258"/>
    </row>
    <row r="29" spans="1:26" x14ac:dyDescent="0.25">
      <c r="A29" s="347"/>
      <c r="B29" s="96"/>
      <c r="C29" s="95"/>
      <c r="D29" s="95"/>
      <c r="E29" s="96"/>
      <c r="F29" s="95"/>
      <c r="G29" s="258"/>
      <c r="H29" s="94"/>
      <c r="I29" s="95"/>
      <c r="J29" s="95"/>
      <c r="K29" s="96"/>
      <c r="L29" s="95"/>
      <c r="M29" s="258"/>
      <c r="N29" s="258"/>
      <c r="O29" s="258"/>
      <c r="P29" s="258"/>
      <c r="Q29" s="258"/>
      <c r="R29" s="258"/>
      <c r="S29" s="258"/>
      <c r="T29" s="258"/>
      <c r="U29" s="258"/>
      <c r="V29" s="258"/>
      <c r="W29" s="258"/>
      <c r="X29" s="258"/>
      <c r="Y29" s="258"/>
      <c r="Z29" s="258"/>
    </row>
    <row r="30" spans="1:26" x14ac:dyDescent="0.25">
      <c r="A30" s="347"/>
      <c r="B30" s="96"/>
      <c r="C30" s="95"/>
      <c r="D30" s="95"/>
      <c r="E30" s="96"/>
      <c r="F30" s="95"/>
      <c r="G30" s="258"/>
      <c r="H30" s="94"/>
      <c r="I30" s="95"/>
      <c r="J30" s="95"/>
      <c r="K30" s="96"/>
      <c r="L30" s="95"/>
      <c r="M30" s="258"/>
      <c r="N30" s="258"/>
      <c r="O30" s="258"/>
      <c r="P30" s="258"/>
      <c r="Q30" s="258"/>
      <c r="R30" s="258"/>
      <c r="S30" s="258"/>
      <c r="T30" s="258"/>
      <c r="U30" s="258"/>
      <c r="V30" s="258"/>
      <c r="W30" s="258"/>
      <c r="X30" s="258"/>
      <c r="Y30" s="258"/>
      <c r="Z30" s="258"/>
    </row>
    <row r="31" spans="1:26" x14ac:dyDescent="0.25">
      <c r="A31" s="347"/>
      <c r="B31" s="96"/>
      <c r="C31" s="95"/>
      <c r="D31" s="95"/>
      <c r="E31" s="96"/>
      <c r="F31" s="95"/>
      <c r="G31" s="258"/>
      <c r="H31" s="94"/>
      <c r="I31" s="95"/>
      <c r="J31" s="95"/>
      <c r="K31" s="96"/>
      <c r="L31" s="95"/>
      <c r="M31" s="258"/>
      <c r="N31" s="258"/>
      <c r="O31" s="258"/>
      <c r="P31" s="258"/>
      <c r="Q31" s="258"/>
      <c r="R31" s="258"/>
      <c r="S31" s="258"/>
      <c r="T31" s="258"/>
      <c r="U31" s="258"/>
      <c r="V31" s="258"/>
      <c r="W31" s="258"/>
      <c r="X31" s="258"/>
      <c r="Y31" s="258"/>
      <c r="Z31" s="258"/>
    </row>
    <row r="32" spans="1:26" x14ac:dyDescent="0.25">
      <c r="A32" s="347"/>
      <c r="B32" s="96"/>
      <c r="C32" s="95"/>
      <c r="D32" s="95"/>
      <c r="E32" s="96"/>
      <c r="F32" s="95"/>
      <c r="G32" s="258"/>
      <c r="H32" s="94"/>
      <c r="I32" s="95"/>
      <c r="J32" s="95"/>
      <c r="K32" s="96"/>
      <c r="L32" s="95"/>
      <c r="M32" s="258"/>
      <c r="N32" s="258"/>
      <c r="O32" s="258"/>
      <c r="P32" s="258"/>
      <c r="Q32" s="258"/>
      <c r="R32" s="258"/>
      <c r="S32" s="258"/>
      <c r="T32" s="258"/>
      <c r="U32" s="258"/>
      <c r="V32" s="258"/>
      <c r="W32" s="258"/>
      <c r="X32" s="258"/>
      <c r="Y32" s="258"/>
      <c r="Z32" s="258"/>
    </row>
    <row r="33" spans="1:26" x14ac:dyDescent="0.25">
      <c r="A33" s="347"/>
      <c r="B33" s="96"/>
      <c r="C33" s="95"/>
      <c r="D33" s="95"/>
      <c r="E33" s="96"/>
      <c r="F33" s="95"/>
      <c r="G33" s="258"/>
      <c r="H33" s="94"/>
      <c r="I33" s="95"/>
      <c r="J33" s="95"/>
      <c r="K33" s="96"/>
      <c r="L33" s="95"/>
      <c r="M33" s="258"/>
      <c r="N33" s="258"/>
      <c r="O33" s="258"/>
      <c r="P33" s="258"/>
      <c r="Q33" s="258"/>
      <c r="R33" s="258"/>
      <c r="S33" s="258"/>
      <c r="T33" s="258"/>
      <c r="U33" s="258"/>
      <c r="V33" s="258"/>
      <c r="W33" s="258"/>
      <c r="X33" s="258"/>
      <c r="Y33" s="258"/>
      <c r="Z33" s="258"/>
    </row>
    <row r="34" spans="1:26" ht="7.5" customHeight="1" x14ac:dyDescent="0.25">
      <c r="A34" s="347"/>
      <c r="B34" s="96"/>
      <c r="C34" s="95"/>
      <c r="D34" s="95"/>
      <c r="E34" s="96"/>
      <c r="F34" s="95"/>
      <c r="G34" s="258"/>
      <c r="H34" s="94"/>
      <c r="I34" s="95"/>
      <c r="J34" s="95"/>
      <c r="K34" s="96"/>
      <c r="L34" s="95"/>
      <c r="M34" s="258"/>
      <c r="N34" s="258"/>
      <c r="O34" s="258"/>
      <c r="P34" s="258"/>
      <c r="Q34" s="258"/>
      <c r="R34" s="258"/>
      <c r="S34" s="258"/>
      <c r="T34" s="258"/>
      <c r="U34" s="258"/>
      <c r="V34" s="258"/>
      <c r="W34" s="258"/>
      <c r="X34" s="258"/>
      <c r="Y34" s="258"/>
      <c r="Z34" s="258"/>
    </row>
    <row r="35" spans="1:26" ht="7.5" customHeight="1" thickBot="1" x14ac:dyDescent="0.3">
      <c r="A35" s="160"/>
      <c r="B35" s="161"/>
      <c r="C35" s="162"/>
      <c r="D35" s="162"/>
      <c r="E35" s="163"/>
      <c r="F35" s="162"/>
      <c r="G35" s="348"/>
      <c r="H35" s="164"/>
      <c r="I35" s="165"/>
      <c r="J35" s="165"/>
      <c r="K35" s="161"/>
      <c r="L35" s="162"/>
      <c r="M35" s="258"/>
      <c r="N35" s="258"/>
      <c r="O35" s="258"/>
      <c r="P35" s="258"/>
      <c r="Q35" s="258"/>
      <c r="R35" s="258"/>
      <c r="S35" s="258"/>
      <c r="T35" s="258"/>
      <c r="U35" s="258"/>
      <c r="V35" s="258"/>
      <c r="W35" s="258"/>
      <c r="X35" s="258"/>
      <c r="Y35" s="258"/>
      <c r="Z35" s="258"/>
    </row>
    <row r="36" spans="1:26" x14ac:dyDescent="0.25">
      <c r="A36" s="93"/>
      <c r="B36" s="96"/>
      <c r="C36" s="95"/>
      <c r="D36" s="95"/>
      <c r="E36" s="166"/>
      <c r="F36" s="95"/>
      <c r="G36" s="258"/>
      <c r="H36" s="167"/>
      <c r="I36" s="168"/>
      <c r="J36" s="168"/>
      <c r="K36" s="96"/>
      <c r="L36" s="95"/>
      <c r="M36" s="258"/>
      <c r="N36" s="258"/>
      <c r="O36" s="258"/>
      <c r="P36" s="258"/>
      <c r="Q36" s="258"/>
      <c r="R36" s="258"/>
      <c r="S36" s="258"/>
      <c r="T36" s="258"/>
      <c r="U36" s="258"/>
      <c r="V36" s="258"/>
      <c r="W36" s="258"/>
      <c r="X36" s="258"/>
      <c r="Y36" s="258"/>
      <c r="Z36" s="258"/>
    </row>
    <row r="37" spans="1:26" ht="15.6" x14ac:dyDescent="0.3">
      <c r="A37" s="441" t="s">
        <v>64</v>
      </c>
      <c r="B37" s="442"/>
      <c r="C37" s="442"/>
      <c r="D37" s="442"/>
      <c r="E37" s="442"/>
      <c r="F37" s="442"/>
      <c r="G37" s="442"/>
      <c r="H37" s="442"/>
      <c r="I37" s="442"/>
      <c r="J37" s="442"/>
      <c r="K37" s="442"/>
      <c r="L37" s="442"/>
      <c r="M37" s="258"/>
      <c r="N37" s="258"/>
      <c r="O37" s="258"/>
      <c r="P37" s="258"/>
      <c r="Q37" s="258"/>
      <c r="R37" s="258"/>
      <c r="S37" s="258"/>
      <c r="T37" s="258"/>
      <c r="U37" s="258"/>
      <c r="V37" s="258"/>
      <c r="W37" s="258"/>
      <c r="X37" s="258"/>
      <c r="Y37" s="258"/>
      <c r="Z37" s="258"/>
    </row>
    <row r="38" spans="1:26" ht="9" customHeight="1" x14ac:dyDescent="0.3">
      <c r="A38" s="281"/>
      <c r="B38" s="282"/>
      <c r="C38" s="282"/>
      <c r="D38" s="282"/>
      <c r="E38" s="282"/>
      <c r="F38" s="282"/>
      <c r="G38" s="282"/>
      <c r="H38" s="282"/>
      <c r="I38" s="282"/>
      <c r="J38" s="282"/>
      <c r="K38" s="282"/>
      <c r="L38" s="282"/>
      <c r="M38" s="258"/>
      <c r="N38" s="258"/>
      <c r="O38" s="258"/>
      <c r="P38" s="258"/>
      <c r="Q38" s="258"/>
      <c r="R38" s="258"/>
      <c r="S38" s="258"/>
      <c r="T38" s="258"/>
      <c r="U38" s="258"/>
      <c r="V38" s="258"/>
      <c r="W38" s="258"/>
      <c r="X38" s="258"/>
      <c r="Y38" s="258"/>
      <c r="Z38" s="258"/>
    </row>
    <row r="39" spans="1:26" ht="11.1" customHeight="1" x14ac:dyDescent="0.25">
      <c r="A39" s="85"/>
      <c r="B39" s="444" t="str">
        <f>B6</f>
        <v>Mar 2024 P</v>
      </c>
      <c r="C39" s="445"/>
      <c r="D39" s="192"/>
      <c r="E39" s="443" t="str">
        <f>E6</f>
        <v>Mar 2023 R</v>
      </c>
      <c r="F39" s="438"/>
      <c r="G39" s="86"/>
      <c r="H39" s="438" t="s">
        <v>4</v>
      </c>
      <c r="I39" s="439"/>
      <c r="J39" s="85"/>
      <c r="K39" s="444" t="str">
        <f>K6</f>
        <v>Feb 2024 R</v>
      </c>
      <c r="L39" s="445"/>
    </row>
    <row r="40" spans="1:26" ht="11.1" customHeight="1" x14ac:dyDescent="0.25">
      <c r="A40" s="85"/>
      <c r="B40" s="87" t="s">
        <v>58</v>
      </c>
      <c r="C40" s="88" t="s">
        <v>65</v>
      </c>
      <c r="D40" s="89"/>
      <c r="E40" s="87" t="s">
        <v>58</v>
      </c>
      <c r="F40" s="88" t="s">
        <v>66</v>
      </c>
      <c r="G40" s="90"/>
      <c r="H40" s="88" t="s">
        <v>58</v>
      </c>
      <c r="I40" s="88" t="s">
        <v>60</v>
      </c>
      <c r="J40" s="91"/>
      <c r="K40" s="87" t="s">
        <v>58</v>
      </c>
      <c r="L40" s="88" t="s">
        <v>65</v>
      </c>
    </row>
    <row r="41" spans="1:26" ht="13.05" customHeight="1" x14ac:dyDescent="0.25">
      <c r="O41" s="258"/>
      <c r="P41" s="258"/>
      <c r="Q41" s="258"/>
      <c r="R41" s="258"/>
      <c r="S41" s="258"/>
      <c r="T41" s="258"/>
      <c r="U41" s="258"/>
      <c r="V41" s="258"/>
      <c r="W41" s="258"/>
      <c r="X41" s="258"/>
      <c r="Y41" s="258"/>
      <c r="Z41" s="258"/>
    </row>
    <row r="42" spans="1:26" ht="13.5" customHeight="1" x14ac:dyDescent="0.25">
      <c r="A42" s="349" t="s">
        <v>67</v>
      </c>
      <c r="B42" s="350">
        <v>20300</v>
      </c>
      <c r="C42" s="351">
        <v>4.3</v>
      </c>
      <c r="D42" s="255"/>
      <c r="E42" s="352">
        <v>17300</v>
      </c>
      <c r="F42" s="351">
        <v>3.8</v>
      </c>
      <c r="G42" s="353"/>
      <c r="H42" s="350">
        <f>B42-E42</f>
        <v>3000</v>
      </c>
      <c r="I42" s="351">
        <f>C42-F42</f>
        <v>0.5</v>
      </c>
      <c r="J42" s="256"/>
      <c r="K42" s="350">
        <v>26200</v>
      </c>
      <c r="L42" s="351">
        <v>5.6</v>
      </c>
      <c r="O42" s="258"/>
      <c r="P42" s="258"/>
      <c r="Q42" s="258"/>
      <c r="R42" s="258"/>
      <c r="S42" s="258"/>
      <c r="T42" s="258"/>
      <c r="U42" s="258"/>
      <c r="V42" s="258"/>
      <c r="W42" s="258"/>
      <c r="X42" s="258"/>
      <c r="Y42" s="258"/>
      <c r="Z42" s="258"/>
    </row>
    <row r="43" spans="1:26" ht="13.5" customHeight="1" x14ac:dyDescent="0.25">
      <c r="A43" s="347" t="s">
        <v>68</v>
      </c>
      <c r="B43" s="354">
        <v>4100</v>
      </c>
      <c r="C43" s="355">
        <v>3.8</v>
      </c>
      <c r="D43" s="257"/>
      <c r="E43" s="354">
        <v>3400</v>
      </c>
      <c r="F43" s="355">
        <v>3.3</v>
      </c>
      <c r="G43" s="257"/>
      <c r="H43" s="354">
        <f t="shared" ref="H43:I54" si="0">B43-E43</f>
        <v>700</v>
      </c>
      <c r="I43" s="355">
        <f t="shared" si="0"/>
        <v>0.5</v>
      </c>
      <c r="J43" s="95"/>
      <c r="K43" s="354">
        <v>5300</v>
      </c>
      <c r="L43" s="355">
        <v>5</v>
      </c>
      <c r="O43" s="258"/>
      <c r="P43" s="258"/>
      <c r="Q43" s="258"/>
      <c r="R43" s="258"/>
      <c r="S43" s="258"/>
      <c r="T43" s="258"/>
      <c r="U43" s="258"/>
      <c r="V43" s="258"/>
      <c r="W43" s="258"/>
      <c r="X43" s="258"/>
      <c r="Y43" s="258"/>
      <c r="Z43" s="258"/>
    </row>
    <row r="44" spans="1:26" ht="13.5" customHeight="1" x14ac:dyDescent="0.25">
      <c r="A44" s="356" t="s">
        <v>69</v>
      </c>
      <c r="B44" s="350">
        <v>1800</v>
      </c>
      <c r="C44" s="351">
        <v>4.0999999999999996</v>
      </c>
      <c r="D44" s="255"/>
      <c r="E44" s="350">
        <v>1700</v>
      </c>
      <c r="F44" s="351">
        <v>4.0999999999999996</v>
      </c>
      <c r="G44" s="353"/>
      <c r="H44" s="350">
        <f t="shared" si="0"/>
        <v>100</v>
      </c>
      <c r="I44" s="351">
        <f t="shared" si="0"/>
        <v>0</v>
      </c>
      <c r="J44" s="256"/>
      <c r="K44" s="350">
        <v>2300</v>
      </c>
      <c r="L44" s="351">
        <v>5.3</v>
      </c>
      <c r="O44" s="258"/>
      <c r="P44" s="258"/>
      <c r="Q44" s="258"/>
      <c r="R44" s="258"/>
      <c r="S44" s="258"/>
      <c r="T44" s="258"/>
      <c r="U44" s="258"/>
      <c r="V44" s="258"/>
      <c r="W44" s="258"/>
      <c r="X44" s="258"/>
      <c r="Y44" s="258"/>
      <c r="Z44" s="258"/>
    </row>
    <row r="45" spans="1:26" ht="13.5" customHeight="1" x14ac:dyDescent="0.25">
      <c r="A45" s="347" t="s">
        <v>70</v>
      </c>
      <c r="B45" s="354">
        <v>1700</v>
      </c>
      <c r="C45" s="355">
        <v>4.2</v>
      </c>
      <c r="D45" s="257"/>
      <c r="E45" s="354">
        <v>1700</v>
      </c>
      <c r="F45" s="355">
        <v>4.0999999999999996</v>
      </c>
      <c r="G45" s="357"/>
      <c r="H45" s="354">
        <f>B45-E45</f>
        <v>0</v>
      </c>
      <c r="I45" s="355">
        <f>C45-F45</f>
        <v>0.10000000000000053</v>
      </c>
      <c r="J45" s="95"/>
      <c r="K45" s="354">
        <v>2200</v>
      </c>
      <c r="L45" s="355">
        <v>5.4</v>
      </c>
      <c r="O45" s="258"/>
      <c r="P45" s="258"/>
      <c r="Q45" s="258"/>
      <c r="R45" s="258"/>
      <c r="S45" s="258"/>
      <c r="T45" s="258"/>
      <c r="U45" s="258"/>
      <c r="V45" s="258"/>
      <c r="W45" s="258"/>
      <c r="X45" s="258"/>
      <c r="Y45" s="258"/>
      <c r="Z45" s="258"/>
    </row>
    <row r="46" spans="1:26" ht="13.5" customHeight="1" x14ac:dyDescent="0.25">
      <c r="A46" s="356" t="s">
        <v>71</v>
      </c>
      <c r="B46" s="350">
        <v>100</v>
      </c>
      <c r="C46" s="351">
        <v>3.2</v>
      </c>
      <c r="D46" s="255"/>
      <c r="E46" s="350">
        <v>100</v>
      </c>
      <c r="F46" s="351">
        <v>3.6</v>
      </c>
      <c r="G46" s="353"/>
      <c r="H46" s="350">
        <f>B46-E46</f>
        <v>0</v>
      </c>
      <c r="I46" s="351">
        <f>C46-F46</f>
        <v>-0.39999999999999991</v>
      </c>
      <c r="J46" s="256"/>
      <c r="K46" s="350">
        <v>100</v>
      </c>
      <c r="L46" s="351">
        <v>4.0999999999999996</v>
      </c>
      <c r="O46" s="258"/>
      <c r="P46" s="258"/>
      <c r="Q46" s="258"/>
      <c r="R46" s="258"/>
      <c r="S46" s="258"/>
      <c r="T46" s="258"/>
      <c r="U46" s="258"/>
      <c r="V46" s="258"/>
      <c r="W46" s="258"/>
      <c r="X46" s="258"/>
      <c r="Y46" s="258"/>
      <c r="Z46" s="258"/>
    </row>
    <row r="47" spans="1:26" ht="13.5" customHeight="1" x14ac:dyDescent="0.25">
      <c r="A47" s="347" t="s">
        <v>46</v>
      </c>
      <c r="B47" s="354">
        <v>2000</v>
      </c>
      <c r="C47" s="355">
        <v>4</v>
      </c>
      <c r="D47" s="257"/>
      <c r="E47" s="354">
        <v>1700</v>
      </c>
      <c r="F47" s="355">
        <v>3.6</v>
      </c>
      <c r="G47" s="357"/>
      <c r="H47" s="354">
        <f t="shared" si="0"/>
        <v>300</v>
      </c>
      <c r="I47" s="355">
        <f t="shared" si="0"/>
        <v>0.39999999999999991</v>
      </c>
      <c r="J47" s="95"/>
      <c r="K47" s="354">
        <v>2500</v>
      </c>
      <c r="L47" s="355">
        <v>5.0999999999999996</v>
      </c>
      <c r="O47" s="258"/>
      <c r="P47" s="258"/>
      <c r="Q47" s="258"/>
      <c r="R47" s="258"/>
      <c r="S47" s="258"/>
      <c r="T47" s="258"/>
      <c r="U47" s="258"/>
      <c r="V47" s="258"/>
      <c r="W47" s="258"/>
      <c r="X47" s="258"/>
      <c r="Y47" s="258"/>
      <c r="Z47" s="258"/>
    </row>
    <row r="48" spans="1:26" ht="13.5" customHeight="1" x14ac:dyDescent="0.25">
      <c r="A48" s="356" t="s">
        <v>42</v>
      </c>
      <c r="B48" s="350">
        <v>25700</v>
      </c>
      <c r="C48" s="351">
        <v>4.0999999999999996</v>
      </c>
      <c r="D48" s="255"/>
      <c r="E48" s="350">
        <v>22200</v>
      </c>
      <c r="F48" s="351">
        <v>3.6</v>
      </c>
      <c r="G48" s="353"/>
      <c r="H48" s="350">
        <f t="shared" si="0"/>
        <v>3500</v>
      </c>
      <c r="I48" s="351">
        <f t="shared" si="0"/>
        <v>0.49999999999999956</v>
      </c>
      <c r="J48" s="256"/>
      <c r="K48" s="350">
        <v>32600</v>
      </c>
      <c r="L48" s="351">
        <v>5.2</v>
      </c>
      <c r="O48" s="258"/>
      <c r="P48" s="258"/>
      <c r="Q48" s="258"/>
      <c r="R48" s="258"/>
      <c r="S48" s="258"/>
      <c r="T48" s="258"/>
      <c r="U48" s="258"/>
      <c r="V48" s="258"/>
      <c r="W48" s="258"/>
      <c r="X48" s="258"/>
      <c r="Y48" s="258"/>
      <c r="Z48" s="258"/>
    </row>
    <row r="49" spans="1:26" ht="13.5" customHeight="1" x14ac:dyDescent="0.25">
      <c r="A49" s="347" t="s">
        <v>43</v>
      </c>
      <c r="B49" s="354">
        <v>13200</v>
      </c>
      <c r="C49" s="355">
        <v>3.9</v>
      </c>
      <c r="D49" s="257"/>
      <c r="E49" s="354">
        <v>11200</v>
      </c>
      <c r="F49" s="355">
        <v>3.4</v>
      </c>
      <c r="G49" s="357"/>
      <c r="H49" s="354">
        <f t="shared" si="0"/>
        <v>2000</v>
      </c>
      <c r="I49" s="355">
        <f t="shared" si="0"/>
        <v>0.5</v>
      </c>
      <c r="J49" s="95"/>
      <c r="K49" s="354">
        <v>16700</v>
      </c>
      <c r="L49" s="355">
        <v>5</v>
      </c>
      <c r="O49" s="258"/>
      <c r="P49" s="258"/>
      <c r="Q49" s="258"/>
      <c r="R49" s="258"/>
      <c r="S49" s="258"/>
      <c r="T49" s="258"/>
      <c r="U49" s="258"/>
      <c r="V49" s="258"/>
      <c r="W49" s="258"/>
      <c r="X49" s="258"/>
      <c r="Y49" s="258"/>
      <c r="Z49" s="258"/>
    </row>
    <row r="50" spans="1:26" s="79" customFormat="1" ht="13.5" customHeight="1" x14ac:dyDescent="0.25">
      <c r="A50" s="358" t="s">
        <v>72</v>
      </c>
      <c r="B50" s="350">
        <v>5600</v>
      </c>
      <c r="C50" s="351">
        <v>4</v>
      </c>
      <c r="D50" s="255"/>
      <c r="E50" s="350">
        <v>4800</v>
      </c>
      <c r="F50" s="351">
        <v>3.5</v>
      </c>
      <c r="G50" s="353"/>
      <c r="H50" s="350">
        <f t="shared" si="0"/>
        <v>800</v>
      </c>
      <c r="I50" s="351">
        <f t="shared" si="0"/>
        <v>0.5</v>
      </c>
      <c r="J50" s="359"/>
      <c r="K50" s="350">
        <v>7300</v>
      </c>
      <c r="L50" s="351">
        <v>5.2</v>
      </c>
      <c r="M50" s="258"/>
      <c r="N50" s="258"/>
      <c r="O50" s="258"/>
      <c r="P50" s="258"/>
      <c r="Q50" s="258"/>
      <c r="R50" s="258"/>
      <c r="S50" s="258"/>
      <c r="T50" s="258"/>
      <c r="U50" s="258"/>
      <c r="V50" s="258"/>
      <c r="W50" s="258"/>
      <c r="X50" s="258"/>
      <c r="Y50" s="258"/>
      <c r="Z50" s="258"/>
    </row>
    <row r="51" spans="1:26" ht="13.5" customHeight="1" x14ac:dyDescent="0.25">
      <c r="A51" s="347" t="s">
        <v>73</v>
      </c>
      <c r="B51" s="354">
        <v>1900</v>
      </c>
      <c r="C51" s="355">
        <v>4.0999999999999996</v>
      </c>
      <c r="D51" s="257"/>
      <c r="E51" s="354">
        <v>1800</v>
      </c>
      <c r="F51" s="355">
        <v>4</v>
      </c>
      <c r="G51" s="357"/>
      <c r="H51" s="354">
        <f t="shared" si="0"/>
        <v>100</v>
      </c>
      <c r="I51" s="355">
        <f t="shared" si="0"/>
        <v>9.9999999999999645E-2</v>
      </c>
      <c r="J51" s="95"/>
      <c r="K51" s="354">
        <v>2500</v>
      </c>
      <c r="L51" s="355">
        <v>5.4</v>
      </c>
      <c r="O51" s="258"/>
      <c r="P51" s="258"/>
      <c r="Q51" s="258"/>
      <c r="R51" s="258"/>
      <c r="S51" s="258"/>
      <c r="T51" s="258"/>
      <c r="U51" s="258"/>
      <c r="V51" s="258"/>
      <c r="W51" s="258"/>
      <c r="X51" s="258"/>
      <c r="Y51" s="258"/>
      <c r="Z51" s="258"/>
    </row>
    <row r="52" spans="1:26" ht="13.5" customHeight="1" x14ac:dyDescent="0.25">
      <c r="A52" s="356" t="s">
        <v>74</v>
      </c>
      <c r="B52" s="350">
        <v>1200</v>
      </c>
      <c r="C52" s="351">
        <v>4.8</v>
      </c>
      <c r="D52" s="255"/>
      <c r="E52" s="350">
        <v>1200</v>
      </c>
      <c r="F52" s="351">
        <v>4.5</v>
      </c>
      <c r="G52" s="353"/>
      <c r="H52" s="350">
        <f t="shared" si="0"/>
        <v>0</v>
      </c>
      <c r="I52" s="351">
        <f t="shared" si="0"/>
        <v>0.29999999999999982</v>
      </c>
      <c r="J52" s="256"/>
      <c r="K52" s="350">
        <v>1600</v>
      </c>
      <c r="L52" s="351">
        <v>6.2</v>
      </c>
      <c r="O52" s="258"/>
      <c r="P52" s="258"/>
      <c r="Q52" s="258"/>
      <c r="R52" s="258"/>
      <c r="S52" s="258"/>
      <c r="T52" s="258"/>
      <c r="U52" s="258"/>
      <c r="V52" s="258"/>
      <c r="W52" s="258"/>
      <c r="X52" s="258"/>
      <c r="Y52" s="258"/>
      <c r="Z52" s="258"/>
    </row>
    <row r="53" spans="1:26" ht="13.5" customHeight="1" x14ac:dyDescent="0.25">
      <c r="A53" s="347" t="s">
        <v>75</v>
      </c>
      <c r="B53" s="354">
        <v>700</v>
      </c>
      <c r="C53" s="355">
        <v>3.3</v>
      </c>
      <c r="D53" s="257"/>
      <c r="E53" s="354">
        <v>700</v>
      </c>
      <c r="F53" s="355">
        <v>3.4</v>
      </c>
      <c r="G53" s="357"/>
      <c r="H53" s="354">
        <f t="shared" si="0"/>
        <v>0</v>
      </c>
      <c r="I53" s="355">
        <f t="shared" si="0"/>
        <v>-0.10000000000000009</v>
      </c>
      <c r="J53" s="95"/>
      <c r="K53" s="354">
        <v>900</v>
      </c>
      <c r="L53" s="355">
        <v>4.4000000000000004</v>
      </c>
      <c r="O53" s="258"/>
      <c r="P53" s="258"/>
      <c r="Q53" s="258"/>
      <c r="R53" s="258"/>
      <c r="S53" s="258"/>
      <c r="T53" s="258"/>
      <c r="U53" s="258"/>
      <c r="V53" s="258"/>
      <c r="W53" s="258"/>
      <c r="X53" s="258"/>
      <c r="Y53" s="258"/>
      <c r="Z53" s="258"/>
    </row>
    <row r="54" spans="1:26" ht="13.5" customHeight="1" x14ac:dyDescent="0.25">
      <c r="A54" s="356" t="s">
        <v>76</v>
      </c>
      <c r="B54" s="350">
        <v>6200</v>
      </c>
      <c r="C54" s="351">
        <v>5.5</v>
      </c>
      <c r="D54" s="255"/>
      <c r="E54" s="350">
        <v>5500</v>
      </c>
      <c r="F54" s="351">
        <v>5</v>
      </c>
      <c r="G54" s="353"/>
      <c r="H54" s="350">
        <f t="shared" si="0"/>
        <v>700</v>
      </c>
      <c r="I54" s="351">
        <f t="shared" si="0"/>
        <v>0.5</v>
      </c>
      <c r="J54" s="256"/>
      <c r="K54" s="350">
        <v>7500</v>
      </c>
      <c r="L54" s="351">
        <v>6.8</v>
      </c>
      <c r="O54" s="258"/>
      <c r="P54" s="258"/>
      <c r="Q54" s="258"/>
      <c r="R54" s="258"/>
      <c r="S54" s="258"/>
      <c r="T54" s="258"/>
      <c r="U54" s="258"/>
      <c r="V54" s="258"/>
      <c r="W54" s="258"/>
      <c r="X54" s="258"/>
      <c r="Y54" s="258"/>
      <c r="Z54" s="258"/>
    </row>
    <row r="55" spans="1:26" ht="9.75" customHeight="1" x14ac:dyDescent="0.25">
      <c r="B55" s="200"/>
      <c r="C55" s="200"/>
      <c r="D55" s="200"/>
      <c r="E55" s="200"/>
      <c r="F55" s="200"/>
      <c r="G55" s="200"/>
      <c r="H55" s="200"/>
      <c r="I55" s="200"/>
      <c r="J55" s="200"/>
      <c r="K55" s="200"/>
      <c r="L55" s="200"/>
    </row>
    <row r="56" spans="1:26" ht="13.05" customHeight="1" x14ac:dyDescent="0.25">
      <c r="A56" s="347" t="s">
        <v>77</v>
      </c>
      <c r="B56" s="354">
        <v>80000</v>
      </c>
      <c r="C56" s="355">
        <v>4.2</v>
      </c>
      <c r="D56" s="360"/>
      <c r="E56" s="354">
        <v>69300</v>
      </c>
      <c r="F56" s="355">
        <v>3.7</v>
      </c>
      <c r="G56" s="360"/>
      <c r="H56" s="354">
        <f>(B56-E56)</f>
        <v>10700</v>
      </c>
      <c r="I56" s="355">
        <f>(C56-F56)</f>
        <v>0.5</v>
      </c>
      <c r="J56" s="95"/>
      <c r="K56" s="354">
        <v>101900</v>
      </c>
      <c r="L56" s="355">
        <v>5.4</v>
      </c>
      <c r="O56" s="258"/>
      <c r="P56" s="258"/>
      <c r="Q56" s="258"/>
      <c r="R56" s="258"/>
      <c r="S56" s="258"/>
      <c r="T56" s="258"/>
      <c r="U56" s="258"/>
      <c r="V56" s="258"/>
      <c r="W56" s="258"/>
      <c r="X56" s="258"/>
      <c r="Y56" s="258"/>
      <c r="Z56" s="258"/>
    </row>
    <row r="57" spans="1:26" ht="13.05" customHeight="1" x14ac:dyDescent="0.25">
      <c r="A57" s="347" t="s">
        <v>63</v>
      </c>
      <c r="B57" s="361">
        <v>6604000</v>
      </c>
      <c r="C57" s="362">
        <v>3.9</v>
      </c>
      <c r="D57" s="363"/>
      <c r="E57" s="354">
        <v>6043000</v>
      </c>
      <c r="F57" s="355">
        <v>3.6</v>
      </c>
      <c r="G57" s="360"/>
      <c r="H57" s="354">
        <f>(B57-E57)</f>
        <v>561000</v>
      </c>
      <c r="I57" s="355">
        <f>(C57-F57)</f>
        <v>0.29999999999999982</v>
      </c>
      <c r="J57" s="94"/>
      <c r="K57" s="361">
        <v>6970000</v>
      </c>
      <c r="L57" s="362">
        <v>4.2</v>
      </c>
      <c r="O57" s="258"/>
      <c r="P57" s="258"/>
      <c r="Q57" s="258"/>
      <c r="R57" s="258"/>
      <c r="S57" s="258"/>
      <c r="T57" s="258"/>
      <c r="U57" s="258"/>
      <c r="V57" s="258"/>
      <c r="W57" s="258"/>
      <c r="X57" s="258"/>
      <c r="Y57" s="258"/>
      <c r="Z57" s="258"/>
    </row>
    <row r="58" spans="1:26" ht="7.5" customHeight="1" x14ac:dyDescent="0.25">
      <c r="A58" s="347"/>
      <c r="B58" s="361"/>
      <c r="C58" s="362"/>
      <c r="D58" s="363"/>
      <c r="E58" s="354"/>
      <c r="F58" s="355"/>
      <c r="G58" s="360"/>
      <c r="H58" s="354"/>
      <c r="I58" s="355"/>
      <c r="J58" s="94"/>
      <c r="K58" s="361"/>
      <c r="L58" s="362"/>
      <c r="O58" s="258"/>
      <c r="P58" s="258"/>
      <c r="Q58" s="258"/>
      <c r="R58" s="258"/>
      <c r="S58" s="258"/>
      <c r="T58" s="258"/>
      <c r="U58" s="258"/>
      <c r="V58" s="258"/>
      <c r="W58" s="258"/>
      <c r="X58" s="258"/>
      <c r="Y58" s="258"/>
      <c r="Z58" s="258"/>
    </row>
    <row r="59" spans="1:26" ht="13.05" customHeight="1" x14ac:dyDescent="0.25">
      <c r="A59" s="33" t="s">
        <v>51</v>
      </c>
      <c r="B59" s="33" t="s">
        <v>52</v>
      </c>
      <c r="E59" s="75"/>
      <c r="F59" s="355"/>
      <c r="G59" s="360"/>
      <c r="H59" s="354"/>
      <c r="I59" s="355"/>
      <c r="J59" s="94"/>
      <c r="K59" s="361"/>
      <c r="L59" s="362"/>
      <c r="O59" s="258"/>
      <c r="P59" s="258"/>
      <c r="Q59" s="258"/>
      <c r="R59" s="258"/>
      <c r="S59" s="258"/>
      <c r="T59" s="258"/>
      <c r="U59" s="258"/>
      <c r="V59" s="258"/>
      <c r="W59" s="258"/>
      <c r="X59" s="258"/>
      <c r="Y59" s="258"/>
      <c r="Z59" s="258"/>
    </row>
    <row r="60" spans="1:26" ht="13.05" customHeight="1" x14ac:dyDescent="0.25">
      <c r="A60" s="239" t="s">
        <v>78</v>
      </c>
      <c r="B60" s="364"/>
      <c r="C60" s="365"/>
      <c r="D60" s="366"/>
      <c r="E60" s="367"/>
      <c r="F60" s="355"/>
      <c r="G60" s="258"/>
      <c r="H60" s="367"/>
      <c r="I60" s="368"/>
      <c r="J60" s="78"/>
      <c r="K60" s="364"/>
      <c r="L60" s="365"/>
      <c r="O60" s="258"/>
      <c r="P60" s="258"/>
      <c r="Q60" s="258"/>
      <c r="R60" s="258"/>
      <c r="S60" s="258"/>
      <c r="T60" s="258"/>
      <c r="U60" s="258"/>
      <c r="V60" s="258"/>
      <c r="W60" s="258"/>
      <c r="X60" s="258"/>
      <c r="Y60" s="258"/>
      <c r="Z60" s="258"/>
    </row>
    <row r="61" spans="1:26" s="217" customFormat="1" ht="11.25" customHeight="1" x14ac:dyDescent="0.2">
      <c r="A61" s="273" t="s">
        <v>79</v>
      </c>
      <c r="B61" s="273"/>
      <c r="C61" s="274"/>
      <c r="D61" s="273"/>
      <c r="E61" s="273"/>
      <c r="F61" s="274"/>
      <c r="G61" s="273"/>
      <c r="H61" s="273"/>
      <c r="I61" s="274"/>
      <c r="J61" s="273"/>
      <c r="K61" s="273"/>
      <c r="L61" s="274"/>
    </row>
    <row r="62" spans="1:26" ht="14.4" x14ac:dyDescent="0.25">
      <c r="A62" s="418" t="s">
        <v>53</v>
      </c>
      <c r="B62" s="422"/>
      <c r="C62" s="422"/>
      <c r="D62" s="422"/>
      <c r="E62" s="422"/>
      <c r="F62" s="422"/>
      <c r="G62" s="422"/>
      <c r="H62" s="422"/>
      <c r="I62" s="422"/>
      <c r="J62" s="422"/>
      <c r="K62" s="422"/>
      <c r="L62" s="421" t="str">
        <f>+employment!M60</f>
        <v>March 2024</v>
      </c>
      <c r="M62" s="258"/>
      <c r="N62" s="258"/>
      <c r="O62" s="258"/>
      <c r="P62" s="258"/>
      <c r="Q62" s="258"/>
      <c r="R62" s="258"/>
      <c r="S62" s="258"/>
      <c r="T62" s="258"/>
      <c r="U62" s="258"/>
      <c r="V62" s="258"/>
      <c r="W62" s="258"/>
      <c r="X62" s="258"/>
      <c r="Y62" s="258"/>
      <c r="Z62" s="258"/>
    </row>
    <row r="63" spans="1:26" x14ac:dyDescent="0.25">
      <c r="A63" s="369"/>
      <c r="B63" s="369"/>
      <c r="C63" s="440" t="s">
        <v>80</v>
      </c>
      <c r="D63" s="440"/>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1:26" x14ac:dyDescent="0.25">
      <c r="A64" s="369"/>
      <c r="B64" s="369"/>
      <c r="C64" s="370" t="s">
        <v>81</v>
      </c>
      <c r="D64" s="371" t="s">
        <v>82</v>
      </c>
      <c r="E64" s="360"/>
      <c r="F64" s="360"/>
      <c r="G64" s="258"/>
      <c r="H64" s="258"/>
      <c r="I64" s="258"/>
      <c r="J64" s="258"/>
      <c r="K64" s="258"/>
      <c r="L64" s="258"/>
      <c r="M64" s="258"/>
      <c r="N64" s="258"/>
      <c r="O64" s="258"/>
      <c r="P64" s="258"/>
      <c r="Q64" s="258"/>
      <c r="R64" s="258"/>
      <c r="S64" s="258"/>
      <c r="T64" s="258"/>
      <c r="U64" s="258"/>
      <c r="V64" s="258"/>
      <c r="W64" s="258"/>
      <c r="X64" s="258"/>
      <c r="Y64" s="258"/>
      <c r="Z64" s="258"/>
    </row>
    <row r="65" spans="1:26" x14ac:dyDescent="0.25">
      <c r="A65" s="360">
        <v>2011</v>
      </c>
      <c r="B65" s="360" t="s">
        <v>83</v>
      </c>
      <c r="C65" s="372">
        <v>9.1</v>
      </c>
      <c r="D65" s="219">
        <v>9.4</v>
      </c>
      <c r="E65" s="373"/>
      <c r="F65" s="219"/>
      <c r="H65" s="258"/>
      <c r="I65" s="258"/>
      <c r="J65" s="258"/>
      <c r="K65" s="258"/>
      <c r="L65" s="258"/>
      <c r="M65" s="258"/>
      <c r="N65" s="258"/>
      <c r="O65" s="258"/>
      <c r="P65" s="258"/>
      <c r="Q65" s="258"/>
      <c r="R65" s="258"/>
      <c r="S65" s="258"/>
      <c r="T65" s="258"/>
      <c r="U65" s="258"/>
      <c r="V65" s="258"/>
      <c r="W65" s="258"/>
      <c r="X65" s="258"/>
      <c r="Y65" s="258"/>
      <c r="Z65" s="258"/>
    </row>
    <row r="66" spans="1:26" x14ac:dyDescent="0.25">
      <c r="A66" s="360"/>
      <c r="B66" s="360" t="s">
        <v>84</v>
      </c>
      <c r="C66" s="372">
        <v>9</v>
      </c>
      <c r="D66" s="219">
        <v>9.4</v>
      </c>
      <c r="E66" s="373"/>
      <c r="F66" s="219"/>
      <c r="H66" s="258"/>
      <c r="I66" s="258"/>
      <c r="J66" s="258"/>
      <c r="K66" s="258"/>
      <c r="L66" s="258"/>
      <c r="M66" s="258"/>
      <c r="N66" s="258"/>
      <c r="O66" s="258"/>
      <c r="P66" s="258"/>
      <c r="Q66" s="258"/>
      <c r="R66" s="258"/>
      <c r="S66" s="258"/>
      <c r="T66" s="258"/>
      <c r="U66" s="258"/>
      <c r="V66" s="258"/>
      <c r="W66" s="258"/>
      <c r="X66" s="258"/>
      <c r="Y66" s="258"/>
      <c r="Z66" s="258"/>
    </row>
    <row r="67" spans="1:26" x14ac:dyDescent="0.25">
      <c r="A67" s="360"/>
      <c r="B67" s="360" t="s">
        <v>85</v>
      </c>
      <c r="C67" s="372">
        <v>9</v>
      </c>
      <c r="D67" s="219">
        <v>9.3000000000000007</v>
      </c>
      <c r="E67" s="373"/>
      <c r="F67" s="219"/>
      <c r="H67" s="258"/>
      <c r="I67" s="258"/>
      <c r="J67" s="258"/>
      <c r="K67" s="258"/>
      <c r="L67" s="258"/>
      <c r="M67" s="258"/>
      <c r="N67" s="258"/>
      <c r="O67" s="258"/>
      <c r="P67" s="258"/>
      <c r="Q67" s="258"/>
      <c r="R67" s="258"/>
      <c r="S67" s="258"/>
      <c r="T67" s="258"/>
      <c r="U67" s="258"/>
      <c r="V67" s="258"/>
      <c r="W67" s="258"/>
      <c r="X67" s="258"/>
      <c r="Y67" s="258"/>
      <c r="Z67" s="258"/>
    </row>
    <row r="68" spans="1:26" x14ac:dyDescent="0.25">
      <c r="A68" s="360"/>
      <c r="B68" s="360" t="s">
        <v>86</v>
      </c>
      <c r="C68" s="372">
        <v>9.1</v>
      </c>
      <c r="D68" s="219">
        <v>9.1999999999999993</v>
      </c>
      <c r="E68" s="373"/>
      <c r="F68" s="219"/>
      <c r="H68" s="258"/>
      <c r="I68" s="258"/>
      <c r="J68" s="258"/>
      <c r="K68" s="258"/>
      <c r="L68" s="258"/>
      <c r="M68" s="258"/>
      <c r="N68" s="258"/>
      <c r="O68" s="258"/>
      <c r="P68" s="258"/>
      <c r="Q68" s="258"/>
      <c r="R68" s="258"/>
      <c r="S68" s="258"/>
      <c r="T68" s="258"/>
      <c r="U68" s="258"/>
      <c r="V68" s="258"/>
      <c r="W68" s="258"/>
      <c r="X68" s="258"/>
      <c r="Y68" s="258"/>
      <c r="Z68" s="258"/>
    </row>
    <row r="69" spans="1:26" x14ac:dyDescent="0.25">
      <c r="A69" s="360"/>
      <c r="B69" s="360" t="s">
        <v>85</v>
      </c>
      <c r="C69" s="372">
        <v>9</v>
      </c>
      <c r="D69" s="219">
        <v>9.1999999999999993</v>
      </c>
      <c r="E69" s="373"/>
      <c r="F69" s="219"/>
      <c r="H69" s="258"/>
      <c r="I69" s="258"/>
      <c r="J69" s="258"/>
      <c r="K69" s="258"/>
      <c r="L69" s="258"/>
      <c r="M69" s="258"/>
      <c r="N69" s="258"/>
      <c r="O69" s="258"/>
      <c r="P69" s="258"/>
      <c r="Q69" s="258"/>
      <c r="R69" s="258"/>
      <c r="S69" s="258"/>
      <c r="T69" s="258"/>
      <c r="U69" s="258"/>
      <c r="V69" s="258"/>
      <c r="W69" s="258"/>
      <c r="X69" s="258"/>
      <c r="Y69" s="258"/>
      <c r="Z69" s="258"/>
    </row>
    <row r="70" spans="1:26" x14ac:dyDescent="0.25">
      <c r="A70" s="360"/>
      <c r="B70" s="360" t="s">
        <v>83</v>
      </c>
      <c r="C70" s="372">
        <v>9.1</v>
      </c>
      <c r="D70" s="219">
        <v>9.1</v>
      </c>
      <c r="E70" s="373"/>
      <c r="F70" s="219"/>
      <c r="H70" s="258"/>
      <c r="I70" s="258"/>
      <c r="J70" s="258"/>
      <c r="K70" s="258"/>
      <c r="L70" s="258"/>
      <c r="M70" s="258"/>
      <c r="N70" s="258"/>
      <c r="O70" s="258"/>
      <c r="P70" s="258"/>
      <c r="Q70" s="258"/>
      <c r="R70" s="258"/>
      <c r="S70" s="258"/>
      <c r="T70" s="258"/>
      <c r="U70" s="258"/>
      <c r="V70" s="258"/>
      <c r="W70" s="258"/>
      <c r="X70" s="258"/>
      <c r="Y70" s="258"/>
      <c r="Z70" s="258"/>
    </row>
    <row r="71" spans="1:26" x14ac:dyDescent="0.25">
      <c r="A71" s="360"/>
      <c r="B71" s="360" t="s">
        <v>83</v>
      </c>
      <c r="C71" s="372">
        <v>9</v>
      </c>
      <c r="D71" s="219">
        <v>9</v>
      </c>
      <c r="E71" s="373"/>
      <c r="F71" s="219"/>
      <c r="H71" s="258"/>
      <c r="I71" s="258"/>
      <c r="J71" s="258"/>
      <c r="K71" s="258"/>
      <c r="L71" s="258"/>
      <c r="M71" s="258"/>
      <c r="N71" s="258"/>
      <c r="O71" s="258"/>
      <c r="P71" s="258"/>
      <c r="Q71" s="258"/>
      <c r="R71" s="258"/>
      <c r="S71" s="258"/>
      <c r="T71" s="258"/>
      <c r="U71" s="258"/>
      <c r="V71" s="258"/>
      <c r="W71" s="258"/>
      <c r="X71" s="258"/>
      <c r="Y71" s="258"/>
      <c r="Z71" s="258"/>
    </row>
    <row r="72" spans="1:26" x14ac:dyDescent="0.25">
      <c r="A72" s="360"/>
      <c r="B72" s="360" t="s">
        <v>86</v>
      </c>
      <c r="C72" s="372">
        <v>9</v>
      </c>
      <c r="D72" s="219">
        <v>9</v>
      </c>
      <c r="E72" s="373"/>
      <c r="F72" s="219"/>
      <c r="L72" s="258"/>
      <c r="M72" s="258"/>
      <c r="N72" s="258"/>
      <c r="O72" s="258"/>
      <c r="P72" s="258"/>
      <c r="Q72" s="258"/>
      <c r="R72" s="258"/>
      <c r="S72" s="258"/>
      <c r="T72" s="258"/>
      <c r="U72" s="258"/>
      <c r="V72" s="258"/>
      <c r="W72" s="258"/>
      <c r="X72" s="258"/>
      <c r="Y72" s="258"/>
      <c r="Z72" s="258"/>
    </row>
    <row r="73" spans="1:26" x14ac:dyDescent="0.25">
      <c r="A73" s="360"/>
      <c r="B73" s="360" t="s">
        <v>87</v>
      </c>
      <c r="C73" s="372">
        <v>9</v>
      </c>
      <c r="D73" s="219">
        <v>8.8000000000000007</v>
      </c>
      <c r="E73" s="373"/>
      <c r="F73" s="219"/>
      <c r="L73" s="258"/>
      <c r="M73" s="258"/>
      <c r="N73" s="258"/>
      <c r="O73" s="258"/>
      <c r="P73" s="258"/>
      <c r="Q73" s="258"/>
      <c r="R73" s="258"/>
      <c r="S73" s="258"/>
      <c r="T73" s="258"/>
      <c r="U73" s="258"/>
      <c r="V73" s="258"/>
      <c r="W73" s="258"/>
      <c r="X73" s="258"/>
      <c r="Y73" s="258"/>
      <c r="Z73" s="258"/>
    </row>
    <row r="74" spans="1:26" x14ac:dyDescent="0.25">
      <c r="A74" s="360"/>
      <c r="B74" s="360" t="s">
        <v>88</v>
      </c>
      <c r="C74" s="372">
        <v>8.8000000000000007</v>
      </c>
      <c r="D74" s="219">
        <v>8.6999999999999993</v>
      </c>
      <c r="E74" s="373"/>
      <c r="F74" s="219"/>
      <c r="L74" s="258"/>
      <c r="M74" s="258"/>
      <c r="N74" s="258"/>
      <c r="O74" s="258"/>
      <c r="P74" s="258"/>
      <c r="Q74" s="258"/>
      <c r="R74" s="258"/>
      <c r="S74" s="258"/>
      <c r="T74" s="258"/>
      <c r="U74" s="258"/>
      <c r="V74" s="258"/>
      <c r="W74" s="258"/>
      <c r="X74" s="258"/>
      <c r="Y74" s="258"/>
      <c r="Z74" s="258"/>
    </row>
    <row r="75" spans="1:26" x14ac:dyDescent="0.25">
      <c r="A75" s="360"/>
      <c r="B75" s="360" t="s">
        <v>89</v>
      </c>
      <c r="C75" s="372">
        <v>8.6</v>
      </c>
      <c r="D75" s="219">
        <v>8.6</v>
      </c>
      <c r="E75" s="373"/>
      <c r="F75" s="219"/>
      <c r="L75" s="258"/>
      <c r="M75" s="258"/>
      <c r="N75" s="258"/>
      <c r="O75" s="258"/>
      <c r="P75" s="258"/>
      <c r="Q75" s="258"/>
      <c r="R75" s="258"/>
      <c r="S75" s="258"/>
      <c r="T75" s="258"/>
      <c r="U75" s="258"/>
      <c r="V75" s="258"/>
      <c r="W75" s="258"/>
      <c r="X75" s="258"/>
      <c r="Y75" s="258"/>
      <c r="Z75" s="258"/>
    </row>
    <row r="76" spans="1:26" x14ac:dyDescent="0.25">
      <c r="A76" s="360"/>
      <c r="B76" s="360" t="s">
        <v>90</v>
      </c>
      <c r="C76" s="372">
        <v>8.5</v>
      </c>
      <c r="D76" s="219">
        <v>8.5</v>
      </c>
      <c r="E76" s="373"/>
      <c r="F76" s="219"/>
      <c r="L76" s="258"/>
      <c r="M76" s="258"/>
      <c r="N76" s="258"/>
      <c r="O76" s="258"/>
      <c r="P76" s="258"/>
      <c r="Q76" s="258"/>
      <c r="R76" s="258"/>
      <c r="S76" s="258"/>
      <c r="T76" s="258"/>
      <c r="U76" s="258"/>
      <c r="V76" s="258"/>
      <c r="W76" s="258"/>
      <c r="X76" s="258"/>
      <c r="Y76" s="258"/>
      <c r="Z76" s="258"/>
    </row>
    <row r="77" spans="1:26" x14ac:dyDescent="0.25">
      <c r="A77" s="200">
        <f>A65+1</f>
        <v>2012</v>
      </c>
      <c r="B77" s="360" t="s">
        <v>83</v>
      </c>
      <c r="C77" s="372">
        <v>8.3000000000000007</v>
      </c>
      <c r="D77" s="219">
        <v>8.4</v>
      </c>
      <c r="E77" s="373"/>
      <c r="F77" s="258"/>
      <c r="G77" s="258"/>
      <c r="L77" s="258"/>
      <c r="M77" s="258"/>
      <c r="N77" s="258"/>
      <c r="O77" s="258"/>
      <c r="P77" s="258"/>
      <c r="Q77" s="258"/>
      <c r="R77" s="258"/>
      <c r="S77" s="258"/>
      <c r="T77" s="258"/>
      <c r="U77" s="258"/>
      <c r="V77" s="258"/>
      <c r="W77" s="258"/>
      <c r="X77" s="258"/>
      <c r="Y77" s="258"/>
      <c r="Z77" s="258"/>
    </row>
    <row r="78" spans="1:26" x14ac:dyDescent="0.25">
      <c r="A78" s="200"/>
      <c r="B78" s="360" t="s">
        <v>84</v>
      </c>
      <c r="C78" s="372">
        <v>8.3000000000000007</v>
      </c>
      <c r="D78" s="219">
        <v>8.3000000000000007</v>
      </c>
      <c r="E78" s="373"/>
      <c r="F78" s="258"/>
      <c r="G78" s="258"/>
      <c r="L78" s="258"/>
      <c r="M78" s="258"/>
      <c r="N78" s="258"/>
      <c r="O78" s="258"/>
      <c r="P78" s="258"/>
      <c r="Q78" s="258"/>
      <c r="R78" s="258"/>
      <c r="S78" s="258"/>
      <c r="T78" s="258"/>
      <c r="U78" s="258"/>
      <c r="V78" s="258"/>
      <c r="W78" s="258"/>
      <c r="X78" s="258"/>
      <c r="Y78" s="258"/>
      <c r="Z78" s="258"/>
    </row>
    <row r="79" spans="1:26" x14ac:dyDescent="0.25">
      <c r="A79" s="200"/>
      <c r="B79" s="360" t="s">
        <v>85</v>
      </c>
      <c r="C79" s="372">
        <v>8.1999999999999993</v>
      </c>
      <c r="D79" s="219">
        <v>8.3000000000000007</v>
      </c>
      <c r="E79" s="373"/>
      <c r="F79" s="258"/>
      <c r="G79" s="258"/>
      <c r="L79" s="258"/>
      <c r="M79" s="258"/>
      <c r="N79" s="258"/>
      <c r="O79" s="258"/>
      <c r="P79" s="258"/>
      <c r="Q79" s="258"/>
      <c r="R79" s="258"/>
      <c r="S79" s="258"/>
      <c r="T79" s="258"/>
      <c r="U79" s="258"/>
      <c r="V79" s="258"/>
      <c r="W79" s="258"/>
      <c r="X79" s="258"/>
      <c r="Y79" s="258"/>
      <c r="Z79" s="258"/>
    </row>
    <row r="80" spans="1:26" x14ac:dyDescent="0.25">
      <c r="A80" s="200"/>
      <c r="B80" s="360" t="s">
        <v>86</v>
      </c>
      <c r="C80" s="372">
        <v>8.1999999999999993</v>
      </c>
      <c r="D80" s="219">
        <v>8.4</v>
      </c>
      <c r="E80" s="373"/>
      <c r="F80" s="258"/>
      <c r="G80" s="258"/>
      <c r="L80" s="258"/>
      <c r="M80" s="258"/>
      <c r="N80" s="258"/>
      <c r="O80" s="258"/>
      <c r="P80" s="258"/>
      <c r="Q80" s="258"/>
      <c r="R80" s="258"/>
      <c r="S80" s="258"/>
      <c r="T80" s="258"/>
      <c r="U80" s="258"/>
      <c r="V80" s="258"/>
      <c r="W80" s="258"/>
      <c r="X80" s="258"/>
      <c r="Y80" s="258"/>
      <c r="Z80" s="258"/>
    </row>
    <row r="81" spans="1:26" x14ac:dyDescent="0.25">
      <c r="A81" s="200"/>
      <c r="B81" s="360" t="s">
        <v>85</v>
      </c>
      <c r="C81" s="372">
        <v>8.1999999999999993</v>
      </c>
      <c r="D81" s="219">
        <v>8.4</v>
      </c>
      <c r="E81" s="373"/>
      <c r="F81" s="258"/>
      <c r="G81" s="258"/>
      <c r="L81" s="258"/>
      <c r="M81" s="258"/>
      <c r="N81" s="258"/>
      <c r="O81" s="258"/>
      <c r="P81" s="258"/>
      <c r="Q81" s="258"/>
      <c r="R81" s="258"/>
      <c r="S81" s="258"/>
      <c r="T81" s="258"/>
      <c r="U81" s="258"/>
      <c r="V81" s="258"/>
      <c r="W81" s="258"/>
      <c r="X81" s="258"/>
      <c r="Y81" s="258"/>
      <c r="Z81" s="258"/>
    </row>
    <row r="82" spans="1:26" x14ac:dyDescent="0.25">
      <c r="A82" s="200"/>
      <c r="B82" s="360" t="s">
        <v>83</v>
      </c>
      <c r="C82" s="372">
        <v>8.1999999999999993</v>
      </c>
      <c r="D82" s="219">
        <v>8.4</v>
      </c>
      <c r="E82" s="373"/>
      <c r="F82" s="258"/>
      <c r="G82" s="258"/>
      <c r="L82" s="258"/>
      <c r="M82" s="258"/>
      <c r="N82" s="258"/>
      <c r="O82" s="258"/>
      <c r="P82" s="258"/>
      <c r="Q82" s="258"/>
      <c r="R82" s="258"/>
      <c r="S82" s="258"/>
      <c r="T82" s="258"/>
      <c r="U82" s="258"/>
      <c r="V82" s="258"/>
      <c r="W82" s="258"/>
      <c r="X82" s="258"/>
      <c r="Y82" s="258"/>
      <c r="Z82" s="258"/>
    </row>
    <row r="83" spans="1:26" x14ac:dyDescent="0.25">
      <c r="A83" s="200"/>
      <c r="B83" s="360" t="s">
        <v>83</v>
      </c>
      <c r="C83" s="372">
        <v>8.1999999999999993</v>
      </c>
      <c r="D83" s="219">
        <v>8.4</v>
      </c>
      <c r="E83" s="373"/>
      <c r="F83" s="258"/>
      <c r="G83" s="258"/>
      <c r="L83" s="258"/>
      <c r="M83" s="258"/>
      <c r="N83" s="258"/>
      <c r="O83" s="258"/>
      <c r="P83" s="258"/>
      <c r="Q83" s="258"/>
      <c r="R83" s="258"/>
      <c r="S83" s="258"/>
      <c r="T83" s="258"/>
      <c r="U83" s="258"/>
      <c r="V83" s="258"/>
      <c r="W83" s="258"/>
      <c r="X83" s="258"/>
      <c r="Y83" s="258"/>
      <c r="Z83" s="258"/>
    </row>
    <row r="84" spans="1:26" x14ac:dyDescent="0.25">
      <c r="A84" s="200"/>
      <c r="B84" s="360" t="s">
        <v>86</v>
      </c>
      <c r="C84" s="372">
        <v>8.1</v>
      </c>
      <c r="D84" s="219">
        <v>8.4</v>
      </c>
      <c r="E84" s="373"/>
      <c r="F84" s="258"/>
      <c r="G84" s="258"/>
      <c r="L84" s="258"/>
      <c r="M84" s="258"/>
      <c r="N84" s="258"/>
      <c r="O84" s="258"/>
      <c r="P84" s="258"/>
      <c r="Q84" s="258"/>
      <c r="R84" s="258"/>
      <c r="S84" s="258"/>
      <c r="T84" s="258"/>
      <c r="U84" s="258"/>
      <c r="V84" s="258"/>
      <c r="W84" s="258"/>
      <c r="X84" s="258"/>
      <c r="Y84" s="258"/>
      <c r="Z84" s="258"/>
    </row>
    <row r="85" spans="1:26" x14ac:dyDescent="0.25">
      <c r="A85" s="200"/>
      <c r="B85" s="360" t="s">
        <v>87</v>
      </c>
      <c r="C85" s="372">
        <v>7.8</v>
      </c>
      <c r="D85" s="219">
        <v>8.4</v>
      </c>
      <c r="E85" s="201"/>
      <c r="F85" s="258"/>
      <c r="G85" s="258"/>
      <c r="H85" s="258"/>
      <c r="I85" s="258"/>
      <c r="J85" s="258"/>
      <c r="K85" s="258"/>
      <c r="L85" s="258"/>
      <c r="M85" s="258"/>
      <c r="N85" s="258"/>
      <c r="O85" s="258"/>
      <c r="P85" s="258"/>
      <c r="Q85" s="258"/>
      <c r="R85" s="258"/>
      <c r="S85" s="258"/>
      <c r="T85" s="258"/>
      <c r="U85" s="258"/>
      <c r="V85" s="258"/>
      <c r="W85" s="258"/>
      <c r="X85" s="258"/>
      <c r="Y85" s="258"/>
      <c r="Z85" s="258"/>
    </row>
    <row r="86" spans="1:26" x14ac:dyDescent="0.25">
      <c r="A86" s="200"/>
      <c r="B86" s="360" t="s">
        <v>88</v>
      </c>
      <c r="C86" s="372">
        <v>7.8</v>
      </c>
      <c r="D86" s="219">
        <v>8.3000000000000007</v>
      </c>
      <c r="E86" s="201"/>
      <c r="F86" s="258"/>
      <c r="G86" s="258"/>
      <c r="H86" s="258"/>
      <c r="I86" s="258"/>
      <c r="J86" s="258"/>
      <c r="K86" s="258"/>
      <c r="L86" s="258"/>
      <c r="M86" s="258"/>
      <c r="N86" s="258"/>
      <c r="O86" s="258"/>
      <c r="P86" s="258"/>
      <c r="Q86" s="258"/>
      <c r="R86" s="258"/>
      <c r="S86" s="258"/>
      <c r="T86" s="258"/>
      <c r="U86" s="258"/>
      <c r="V86" s="258"/>
      <c r="W86" s="258"/>
      <c r="X86" s="258"/>
      <c r="Y86" s="258"/>
      <c r="Z86" s="258"/>
    </row>
    <row r="87" spans="1:26" x14ac:dyDescent="0.25">
      <c r="A87" s="200"/>
      <c r="B87" s="360" t="s">
        <v>89</v>
      </c>
      <c r="C87" s="372">
        <v>7.7</v>
      </c>
      <c r="D87" s="219">
        <v>8.3000000000000007</v>
      </c>
      <c r="E87" s="201"/>
      <c r="F87" s="258"/>
      <c r="G87" s="258"/>
      <c r="H87" s="258"/>
      <c r="I87" s="258"/>
      <c r="J87" s="258"/>
      <c r="K87" s="258"/>
      <c r="L87" s="258"/>
      <c r="M87" s="258"/>
      <c r="N87" s="258"/>
      <c r="O87" s="258"/>
      <c r="P87" s="258"/>
      <c r="Q87" s="258"/>
      <c r="R87" s="258"/>
      <c r="S87" s="258"/>
      <c r="T87" s="258"/>
      <c r="U87" s="258"/>
      <c r="V87" s="258"/>
      <c r="W87" s="258"/>
      <c r="X87" s="258"/>
      <c r="Y87" s="258"/>
      <c r="Z87" s="258"/>
    </row>
    <row r="88" spans="1:26" x14ac:dyDescent="0.25">
      <c r="A88" s="200"/>
      <c r="B88" s="360" t="s">
        <v>90</v>
      </c>
      <c r="C88" s="372">
        <v>7.9</v>
      </c>
      <c r="D88" s="219">
        <v>8.3000000000000007</v>
      </c>
      <c r="E88" s="201"/>
      <c r="F88" s="258"/>
      <c r="G88" s="258"/>
      <c r="H88" s="258"/>
      <c r="I88" s="258"/>
      <c r="J88" s="258"/>
      <c r="K88" s="258"/>
      <c r="L88" s="258"/>
      <c r="M88" s="258"/>
      <c r="N88" s="258"/>
      <c r="O88" s="258"/>
      <c r="P88" s="258"/>
      <c r="Q88" s="258"/>
      <c r="R88" s="258"/>
      <c r="S88" s="258"/>
      <c r="T88" s="258"/>
      <c r="U88" s="258"/>
      <c r="V88" s="258"/>
      <c r="W88" s="258"/>
      <c r="X88" s="258"/>
      <c r="Y88" s="258"/>
      <c r="Z88" s="258"/>
    </row>
    <row r="89" spans="1:26" x14ac:dyDescent="0.25">
      <c r="A89" s="200">
        <f>A77+1</f>
        <v>2013</v>
      </c>
      <c r="B89" s="360" t="s">
        <v>83</v>
      </c>
      <c r="C89" s="372">
        <v>8</v>
      </c>
      <c r="D89" s="201">
        <v>8.3000000000000007</v>
      </c>
      <c r="E89" s="200"/>
      <c r="F89" s="360"/>
      <c r="G89" s="258"/>
      <c r="H89" s="258"/>
      <c r="I89" s="258"/>
      <c r="J89" s="258"/>
      <c r="K89" s="258"/>
      <c r="L89" s="258"/>
      <c r="M89" s="258"/>
      <c r="N89" s="258"/>
      <c r="O89" s="258"/>
      <c r="P89" s="258"/>
      <c r="Q89" s="258"/>
      <c r="R89" s="258"/>
      <c r="S89" s="258"/>
      <c r="T89" s="258"/>
      <c r="U89" s="258"/>
      <c r="V89" s="258"/>
      <c r="W89" s="258"/>
      <c r="X89" s="258"/>
      <c r="Y89" s="258"/>
      <c r="Z89" s="258"/>
    </row>
    <row r="90" spans="1:26" x14ac:dyDescent="0.25">
      <c r="A90" s="200"/>
      <c r="B90" s="360" t="s">
        <v>84</v>
      </c>
      <c r="C90" s="372">
        <v>7.7</v>
      </c>
      <c r="D90" s="219">
        <v>8.3000000000000007</v>
      </c>
      <c r="E90" s="200"/>
      <c r="F90" s="360"/>
      <c r="G90" s="258"/>
      <c r="H90" s="258"/>
      <c r="I90" s="258"/>
      <c r="J90" s="258"/>
      <c r="K90" s="258"/>
      <c r="L90" s="258"/>
      <c r="M90" s="258"/>
      <c r="N90" s="258"/>
      <c r="O90" s="258"/>
      <c r="P90" s="258"/>
      <c r="Q90" s="258"/>
      <c r="R90" s="258"/>
      <c r="S90" s="258"/>
      <c r="T90" s="258"/>
      <c r="U90" s="258"/>
      <c r="V90" s="258"/>
      <c r="W90" s="258"/>
      <c r="X90" s="258"/>
      <c r="Y90" s="258"/>
      <c r="Z90" s="258"/>
    </row>
    <row r="91" spans="1:26" x14ac:dyDescent="0.25">
      <c r="A91" s="200"/>
      <c r="B91" s="360" t="s">
        <v>85</v>
      </c>
      <c r="C91" s="372">
        <v>7.5</v>
      </c>
      <c r="D91" s="219">
        <v>8.1999999999999993</v>
      </c>
      <c r="E91" s="200"/>
      <c r="F91" s="360"/>
      <c r="G91" s="258"/>
      <c r="H91" s="258"/>
      <c r="I91" s="258"/>
      <c r="J91" s="258"/>
      <c r="K91" s="258"/>
      <c r="L91" s="258"/>
      <c r="M91" s="258"/>
      <c r="N91" s="258"/>
      <c r="O91" s="258"/>
      <c r="P91" s="258"/>
      <c r="Q91" s="258"/>
      <c r="R91" s="258"/>
      <c r="S91" s="258"/>
      <c r="T91" s="258"/>
      <c r="U91" s="258"/>
      <c r="V91" s="258"/>
      <c r="W91" s="258"/>
      <c r="X91" s="258"/>
      <c r="Y91" s="258"/>
      <c r="Z91" s="258"/>
    </row>
    <row r="92" spans="1:26" x14ac:dyDescent="0.25">
      <c r="A92" s="200"/>
      <c r="B92" s="360" t="s">
        <v>86</v>
      </c>
      <c r="C92" s="372">
        <v>7.6</v>
      </c>
      <c r="D92" s="219">
        <v>8.1999999999999993</v>
      </c>
      <c r="E92" s="200"/>
      <c r="F92" s="360"/>
      <c r="G92" s="258"/>
      <c r="H92" s="258"/>
      <c r="I92" s="258"/>
      <c r="J92" s="258"/>
      <c r="K92" s="258"/>
      <c r="L92" s="258"/>
      <c r="M92" s="258"/>
      <c r="N92" s="258"/>
      <c r="O92" s="258"/>
      <c r="P92" s="258"/>
      <c r="Q92" s="258"/>
      <c r="R92" s="258"/>
      <c r="S92" s="258"/>
      <c r="T92" s="258"/>
      <c r="U92" s="258"/>
      <c r="V92" s="258"/>
      <c r="W92" s="258"/>
      <c r="X92" s="258"/>
      <c r="Y92" s="258"/>
      <c r="Z92" s="258"/>
    </row>
    <row r="93" spans="1:26" x14ac:dyDescent="0.25">
      <c r="A93" s="200"/>
      <c r="B93" s="360" t="s">
        <v>85</v>
      </c>
      <c r="C93" s="372">
        <v>7.5</v>
      </c>
      <c r="D93" s="219">
        <v>8.1</v>
      </c>
      <c r="E93" s="200"/>
      <c r="F93" s="360"/>
      <c r="G93" s="258"/>
      <c r="H93" s="258"/>
      <c r="I93" s="258"/>
      <c r="J93" s="258"/>
      <c r="K93" s="258"/>
      <c r="L93" s="258"/>
      <c r="M93" s="258"/>
      <c r="N93" s="258"/>
      <c r="O93" s="258"/>
      <c r="P93" s="258"/>
      <c r="Q93" s="258"/>
      <c r="R93" s="258"/>
      <c r="S93" s="258"/>
      <c r="T93" s="258"/>
      <c r="U93" s="258"/>
      <c r="V93" s="258"/>
      <c r="W93" s="258"/>
      <c r="X93" s="258"/>
      <c r="Y93" s="258"/>
      <c r="Z93" s="258"/>
    </row>
    <row r="94" spans="1:26" x14ac:dyDescent="0.25">
      <c r="A94" s="200"/>
      <c r="B94" s="360" t="s">
        <v>83</v>
      </c>
      <c r="C94" s="372">
        <v>7.5</v>
      </c>
      <c r="D94" s="219">
        <v>8.1</v>
      </c>
      <c r="E94" s="200"/>
      <c r="F94" s="360"/>
      <c r="G94" s="258"/>
      <c r="H94" s="258"/>
      <c r="I94" s="258"/>
      <c r="J94" s="258"/>
      <c r="K94" s="258"/>
      <c r="L94" s="258"/>
      <c r="M94" s="258"/>
      <c r="N94" s="258"/>
      <c r="O94" s="258"/>
      <c r="P94" s="258"/>
      <c r="Q94" s="258"/>
      <c r="R94" s="258"/>
      <c r="S94" s="258"/>
      <c r="T94" s="258"/>
      <c r="U94" s="258"/>
      <c r="V94" s="258"/>
      <c r="W94" s="258"/>
      <c r="X94" s="258"/>
      <c r="Y94" s="258"/>
      <c r="Z94" s="258"/>
    </row>
    <row r="95" spans="1:26" x14ac:dyDescent="0.25">
      <c r="A95" s="200"/>
      <c r="B95" s="360" t="s">
        <v>83</v>
      </c>
      <c r="C95" s="372">
        <v>7.3</v>
      </c>
      <c r="D95" s="219">
        <v>8</v>
      </c>
      <c r="E95" s="200"/>
      <c r="F95" s="360"/>
      <c r="G95" s="258"/>
      <c r="H95" s="258"/>
      <c r="I95" s="258"/>
      <c r="J95" s="258"/>
      <c r="K95" s="258"/>
      <c r="L95" s="258"/>
      <c r="M95" s="258"/>
      <c r="N95" s="258"/>
      <c r="O95" s="258"/>
      <c r="P95" s="258"/>
      <c r="Q95" s="258"/>
      <c r="R95" s="258"/>
      <c r="S95" s="258"/>
      <c r="T95" s="258"/>
      <c r="U95" s="258"/>
      <c r="V95" s="258"/>
      <c r="W95" s="258"/>
      <c r="X95" s="258"/>
      <c r="Y95" s="258"/>
      <c r="Z95" s="258"/>
    </row>
    <row r="96" spans="1:26" x14ac:dyDescent="0.25">
      <c r="A96" s="200"/>
      <c r="B96" s="360" t="s">
        <v>86</v>
      </c>
      <c r="C96" s="372">
        <v>7.2</v>
      </c>
      <c r="D96" s="219">
        <v>7.9</v>
      </c>
      <c r="E96" s="200"/>
      <c r="F96" s="360"/>
      <c r="G96" s="258"/>
      <c r="H96" s="258"/>
      <c r="I96" s="258"/>
      <c r="J96" s="258"/>
      <c r="K96" s="258"/>
      <c r="L96" s="258"/>
      <c r="M96" s="258"/>
      <c r="N96" s="258"/>
      <c r="O96" s="258"/>
      <c r="P96" s="258"/>
      <c r="Q96" s="258"/>
      <c r="R96" s="258"/>
      <c r="S96" s="258"/>
      <c r="T96" s="258"/>
      <c r="U96" s="258"/>
      <c r="V96" s="258"/>
      <c r="W96" s="258"/>
      <c r="X96" s="258"/>
      <c r="Y96" s="258"/>
      <c r="Z96" s="258"/>
    </row>
    <row r="97" spans="1:6" x14ac:dyDescent="0.25">
      <c r="A97" s="200"/>
      <c r="B97" s="360" t="s">
        <v>87</v>
      </c>
      <c r="C97" s="372">
        <v>7.2</v>
      </c>
      <c r="D97" s="219">
        <v>7.8</v>
      </c>
      <c r="E97" s="200"/>
      <c r="F97" s="200"/>
    </row>
    <row r="98" spans="1:6" x14ac:dyDescent="0.25">
      <c r="A98" s="200"/>
      <c r="B98" s="360" t="s">
        <v>88</v>
      </c>
      <c r="C98" s="372">
        <v>7.2</v>
      </c>
      <c r="D98" s="219">
        <v>7.6</v>
      </c>
      <c r="E98" s="200"/>
      <c r="F98" s="200"/>
    </row>
    <row r="99" spans="1:6" x14ac:dyDescent="0.25">
      <c r="A99" s="200"/>
      <c r="B99" s="360" t="s">
        <v>89</v>
      </c>
      <c r="C99" s="372">
        <v>6.9</v>
      </c>
      <c r="D99" s="219">
        <v>7.5</v>
      </c>
      <c r="E99" s="200"/>
      <c r="F99" s="200"/>
    </row>
    <row r="100" spans="1:6" x14ac:dyDescent="0.25">
      <c r="A100" s="200"/>
      <c r="B100" s="360" t="s">
        <v>90</v>
      </c>
      <c r="C100" s="372">
        <v>6.7</v>
      </c>
      <c r="D100" s="219">
        <v>7.4</v>
      </c>
      <c r="E100" s="200"/>
      <c r="F100" s="200"/>
    </row>
    <row r="101" spans="1:6" x14ac:dyDescent="0.25">
      <c r="A101" s="200">
        <f>A89+1</f>
        <v>2014</v>
      </c>
      <c r="B101" s="360" t="s">
        <v>83</v>
      </c>
      <c r="C101" s="219">
        <v>6.6</v>
      </c>
      <c r="D101" s="219">
        <v>7.2</v>
      </c>
      <c r="E101" s="200"/>
      <c r="F101" s="200"/>
    </row>
    <row r="102" spans="1:6" x14ac:dyDescent="0.25">
      <c r="B102" s="360" t="s">
        <v>84</v>
      </c>
      <c r="C102" s="201">
        <v>6.7</v>
      </c>
      <c r="D102" s="201">
        <v>7.1</v>
      </c>
      <c r="E102" s="200"/>
      <c r="F102" s="200"/>
    </row>
    <row r="103" spans="1:6" x14ac:dyDescent="0.25">
      <c r="B103" s="360" t="s">
        <v>85</v>
      </c>
      <c r="C103" s="201">
        <v>6.7</v>
      </c>
      <c r="D103" s="201">
        <v>6.9</v>
      </c>
      <c r="E103" s="200"/>
      <c r="F103" s="200"/>
    </row>
    <row r="104" spans="1:6" x14ac:dyDescent="0.25">
      <c r="B104" s="360" t="s">
        <v>86</v>
      </c>
      <c r="C104" s="201">
        <v>6.2</v>
      </c>
      <c r="D104" s="201">
        <v>6.8</v>
      </c>
      <c r="E104" s="200"/>
      <c r="F104" s="200"/>
    </row>
    <row r="105" spans="1:6" x14ac:dyDescent="0.25">
      <c r="B105" s="360" t="s">
        <v>85</v>
      </c>
      <c r="C105" s="201">
        <v>6.3</v>
      </c>
      <c r="D105" s="201">
        <v>6.7</v>
      </c>
      <c r="E105" s="200"/>
      <c r="F105" s="200"/>
    </row>
    <row r="106" spans="1:6" x14ac:dyDescent="0.25">
      <c r="B106" s="360" t="s">
        <v>83</v>
      </c>
      <c r="C106" s="201">
        <v>6.1</v>
      </c>
      <c r="D106" s="201">
        <v>6.6</v>
      </c>
      <c r="E106" s="200"/>
      <c r="F106" s="200"/>
    </row>
    <row r="107" spans="1:6" x14ac:dyDescent="0.25">
      <c r="B107" s="360" t="s">
        <v>83</v>
      </c>
      <c r="C107" s="201">
        <v>6.2</v>
      </c>
      <c r="D107" s="201">
        <v>6.6</v>
      </c>
      <c r="E107" s="200"/>
      <c r="F107" s="200"/>
    </row>
    <row r="108" spans="1:6" x14ac:dyDescent="0.25">
      <c r="B108" s="360" t="s">
        <v>86</v>
      </c>
      <c r="C108" s="201">
        <v>6.1</v>
      </c>
      <c r="D108" s="201">
        <v>6.5</v>
      </c>
      <c r="E108" s="200"/>
      <c r="F108" s="200"/>
    </row>
    <row r="109" spans="1:6" x14ac:dyDescent="0.25">
      <c r="B109" s="360" t="s">
        <v>87</v>
      </c>
      <c r="C109" s="201">
        <v>5.9</v>
      </c>
      <c r="D109" s="201">
        <v>6.4</v>
      </c>
      <c r="E109" s="200"/>
      <c r="F109" s="200"/>
    </row>
    <row r="110" spans="1:6" x14ac:dyDescent="0.25">
      <c r="B110" s="360" t="s">
        <v>88</v>
      </c>
      <c r="C110" s="201">
        <v>5.7</v>
      </c>
      <c r="D110" s="201">
        <v>6.3</v>
      </c>
      <c r="E110" s="200"/>
      <c r="F110" s="200"/>
    </row>
    <row r="111" spans="1:6" x14ac:dyDescent="0.25">
      <c r="B111" s="360" t="s">
        <v>89</v>
      </c>
      <c r="C111" s="201">
        <v>5.8</v>
      </c>
      <c r="D111" s="201">
        <v>6.2</v>
      </c>
      <c r="E111" s="200"/>
      <c r="F111" s="200"/>
    </row>
    <row r="112" spans="1:6" x14ac:dyDescent="0.25">
      <c r="B112" s="360" t="s">
        <v>90</v>
      </c>
      <c r="C112" s="201">
        <v>5.6</v>
      </c>
      <c r="D112" s="201">
        <v>6.1</v>
      </c>
      <c r="E112" s="200"/>
      <c r="F112" s="200"/>
    </row>
    <row r="113" spans="1:6" x14ac:dyDescent="0.25">
      <c r="A113" s="200">
        <f>A101+1</f>
        <v>2015</v>
      </c>
      <c r="B113" s="360" t="s">
        <v>83</v>
      </c>
      <c r="C113" s="201">
        <v>5.7</v>
      </c>
      <c r="D113" s="201">
        <v>6</v>
      </c>
      <c r="E113" s="200"/>
      <c r="F113" s="200"/>
    </row>
    <row r="114" spans="1:6" x14ac:dyDescent="0.25">
      <c r="B114" s="360" t="s">
        <v>84</v>
      </c>
      <c r="C114" s="201">
        <v>5.5</v>
      </c>
      <c r="D114" s="201">
        <v>5.9</v>
      </c>
      <c r="E114" s="200"/>
      <c r="F114" s="200"/>
    </row>
    <row r="115" spans="1:6" x14ac:dyDescent="0.25">
      <c r="B115" s="360" t="s">
        <v>85</v>
      </c>
      <c r="C115" s="201">
        <v>5.4</v>
      </c>
      <c r="D115" s="201">
        <v>5.8</v>
      </c>
      <c r="E115" s="200"/>
      <c r="F115" s="200"/>
    </row>
    <row r="116" spans="1:6" x14ac:dyDescent="0.25">
      <c r="B116" s="360" t="s">
        <v>86</v>
      </c>
      <c r="C116" s="201">
        <v>5.4</v>
      </c>
      <c r="D116" s="201">
        <v>5.8</v>
      </c>
      <c r="E116" s="200"/>
      <c r="F116" s="200"/>
    </row>
    <row r="117" spans="1:6" x14ac:dyDescent="0.25">
      <c r="B117" s="360" t="s">
        <v>85</v>
      </c>
      <c r="C117" s="201">
        <v>5.6</v>
      </c>
      <c r="D117" s="201">
        <v>5.7</v>
      </c>
      <c r="E117" s="200"/>
      <c r="F117" s="200"/>
    </row>
    <row r="118" spans="1:6" x14ac:dyDescent="0.25">
      <c r="B118" s="360" t="s">
        <v>83</v>
      </c>
      <c r="C118" s="201">
        <v>5.3</v>
      </c>
      <c r="D118" s="201">
        <v>5.6</v>
      </c>
      <c r="E118" s="200"/>
      <c r="F118" s="200"/>
    </row>
    <row r="119" spans="1:6" x14ac:dyDescent="0.25">
      <c r="B119" s="360" t="s">
        <v>83</v>
      </c>
      <c r="C119" s="201">
        <v>5.2</v>
      </c>
      <c r="D119" s="201">
        <v>5.6</v>
      </c>
      <c r="E119" s="200"/>
      <c r="F119" s="200"/>
    </row>
    <row r="120" spans="1:6" x14ac:dyDescent="0.25">
      <c r="B120" s="360" t="s">
        <v>86</v>
      </c>
      <c r="C120" s="201">
        <v>5.0999999999999996</v>
      </c>
      <c r="D120" s="201">
        <v>5.5</v>
      </c>
      <c r="E120" s="200"/>
      <c r="F120" s="200"/>
    </row>
    <row r="121" spans="1:6" x14ac:dyDescent="0.25">
      <c r="B121" s="360" t="s">
        <v>87</v>
      </c>
      <c r="C121" s="201">
        <v>5</v>
      </c>
      <c r="D121" s="201">
        <v>5.4</v>
      </c>
      <c r="E121" s="200"/>
      <c r="F121" s="200"/>
    </row>
    <row r="122" spans="1:6" x14ac:dyDescent="0.25">
      <c r="B122" s="360" t="s">
        <v>88</v>
      </c>
      <c r="C122" s="201">
        <v>5</v>
      </c>
      <c r="D122" s="201">
        <v>5.4</v>
      </c>
      <c r="E122" s="200"/>
      <c r="F122" s="200"/>
    </row>
    <row r="123" spans="1:6" x14ac:dyDescent="0.25">
      <c r="B123" s="360" t="s">
        <v>89</v>
      </c>
      <c r="C123" s="201">
        <v>5.0999999999999996</v>
      </c>
      <c r="D123" s="201">
        <v>5.4</v>
      </c>
      <c r="E123" s="200"/>
      <c r="F123" s="200"/>
    </row>
    <row r="124" spans="1:6" x14ac:dyDescent="0.25">
      <c r="B124" s="360" t="s">
        <v>90</v>
      </c>
      <c r="C124" s="201">
        <v>5</v>
      </c>
      <c r="D124" s="201">
        <v>5.3</v>
      </c>
      <c r="E124" s="200"/>
      <c r="F124" s="200"/>
    </row>
    <row r="125" spans="1:6" x14ac:dyDescent="0.25">
      <c r="A125" s="200">
        <f>A113+1</f>
        <v>2016</v>
      </c>
      <c r="B125" s="360" t="s">
        <v>83</v>
      </c>
      <c r="C125" s="201">
        <v>4.8</v>
      </c>
      <c r="D125" s="201">
        <v>5.2</v>
      </c>
      <c r="E125" s="200"/>
      <c r="F125" s="200"/>
    </row>
    <row r="126" spans="1:6" x14ac:dyDescent="0.25">
      <c r="B126" s="360" t="s">
        <v>84</v>
      </c>
      <c r="C126" s="201">
        <v>4.9000000000000004</v>
      </c>
      <c r="D126" s="201">
        <v>5.2</v>
      </c>
      <c r="E126" s="200"/>
      <c r="F126" s="200"/>
    </row>
    <row r="127" spans="1:6" x14ac:dyDescent="0.25">
      <c r="B127" s="360" t="s">
        <v>85</v>
      </c>
      <c r="C127" s="201">
        <v>5</v>
      </c>
      <c r="D127" s="201">
        <v>5.0999999999999996</v>
      </c>
      <c r="E127" s="200"/>
      <c r="F127" s="200"/>
    </row>
    <row r="128" spans="1:6" x14ac:dyDescent="0.25">
      <c r="B128" s="360" t="s">
        <v>86</v>
      </c>
      <c r="C128" s="201">
        <v>5.0999999999999996</v>
      </c>
      <c r="D128" s="201">
        <v>5</v>
      </c>
      <c r="E128" s="200"/>
      <c r="F128" s="200"/>
    </row>
    <row r="129" spans="1:6" x14ac:dyDescent="0.25">
      <c r="B129" s="360" t="s">
        <v>85</v>
      </c>
      <c r="C129" s="201">
        <v>4.8</v>
      </c>
      <c r="D129" s="201">
        <v>4.9000000000000004</v>
      </c>
      <c r="E129" s="200"/>
      <c r="F129" s="200"/>
    </row>
    <row r="130" spans="1:6" x14ac:dyDescent="0.25">
      <c r="B130" s="360" t="s">
        <v>83</v>
      </c>
      <c r="C130" s="201">
        <v>4.9000000000000004</v>
      </c>
      <c r="D130" s="201">
        <v>4.9000000000000004</v>
      </c>
      <c r="E130" s="200"/>
      <c r="F130" s="200"/>
    </row>
    <row r="131" spans="1:6" x14ac:dyDescent="0.25">
      <c r="B131" s="360" t="s">
        <v>83</v>
      </c>
      <c r="C131" s="201">
        <v>4.8</v>
      </c>
      <c r="D131" s="201">
        <v>4.8</v>
      </c>
      <c r="E131" s="200"/>
      <c r="F131" s="200"/>
    </row>
    <row r="132" spans="1:6" x14ac:dyDescent="0.25">
      <c r="B132" s="360" t="s">
        <v>86</v>
      </c>
      <c r="C132" s="201">
        <v>4.9000000000000004</v>
      </c>
      <c r="D132" s="201">
        <v>4.7</v>
      </c>
      <c r="E132" s="200"/>
      <c r="F132" s="200"/>
    </row>
    <row r="133" spans="1:6" x14ac:dyDescent="0.25">
      <c r="B133" s="360" t="s">
        <v>87</v>
      </c>
      <c r="C133" s="201">
        <v>5</v>
      </c>
      <c r="D133" s="201">
        <v>4.7</v>
      </c>
      <c r="E133" s="200"/>
      <c r="F133" s="200"/>
    </row>
    <row r="134" spans="1:6" x14ac:dyDescent="0.25">
      <c r="B134" s="360" t="s">
        <v>88</v>
      </c>
      <c r="C134" s="201">
        <v>4.9000000000000004</v>
      </c>
      <c r="D134" s="201">
        <v>4.7</v>
      </c>
      <c r="E134" s="200"/>
      <c r="F134" s="200"/>
    </row>
    <row r="135" spans="1:6" x14ac:dyDescent="0.25">
      <c r="B135" s="360" t="s">
        <v>89</v>
      </c>
      <c r="C135" s="201">
        <v>4.7</v>
      </c>
      <c r="D135" s="201">
        <v>4.5999999999999996</v>
      </c>
      <c r="E135" s="200"/>
      <c r="F135" s="200"/>
    </row>
    <row r="136" spans="1:6" x14ac:dyDescent="0.25">
      <c r="B136" s="360" t="s">
        <v>90</v>
      </c>
      <c r="C136" s="201">
        <v>4.7</v>
      </c>
      <c r="D136" s="201">
        <v>4.5999999999999996</v>
      </c>
      <c r="E136" s="200"/>
      <c r="F136" s="200"/>
    </row>
    <row r="137" spans="1:6" x14ac:dyDescent="0.25">
      <c r="A137" s="200">
        <f>A125+1</f>
        <v>2017</v>
      </c>
      <c r="B137" s="360" t="s">
        <v>83</v>
      </c>
      <c r="C137" s="201">
        <v>4.7</v>
      </c>
      <c r="D137" s="201">
        <v>4.5999999999999996</v>
      </c>
      <c r="E137" s="200"/>
      <c r="F137" s="200"/>
    </row>
    <row r="138" spans="1:6" x14ac:dyDescent="0.25">
      <c r="B138" s="360" t="s">
        <v>84</v>
      </c>
      <c r="C138" s="201">
        <v>4.5999999999999996</v>
      </c>
      <c r="D138" s="201">
        <v>4.5</v>
      </c>
      <c r="E138" s="200"/>
      <c r="F138" s="200"/>
    </row>
    <row r="139" spans="1:6" x14ac:dyDescent="0.25">
      <c r="B139" s="360" t="s">
        <v>85</v>
      </c>
      <c r="C139" s="201">
        <v>4.4000000000000004</v>
      </c>
      <c r="D139" s="201">
        <v>4.5</v>
      </c>
      <c r="E139" s="200"/>
      <c r="F139" s="200"/>
    </row>
    <row r="140" spans="1:6" x14ac:dyDescent="0.25">
      <c r="B140" s="360" t="s">
        <v>86</v>
      </c>
      <c r="C140" s="201">
        <v>4.4000000000000004</v>
      </c>
      <c r="D140" s="201">
        <v>4.5</v>
      </c>
      <c r="E140" s="200"/>
      <c r="F140" s="200"/>
    </row>
    <row r="141" spans="1:6" x14ac:dyDescent="0.25">
      <c r="B141" s="360" t="s">
        <v>85</v>
      </c>
      <c r="C141" s="201">
        <v>4.4000000000000004</v>
      </c>
      <c r="D141" s="201">
        <v>4.4000000000000004</v>
      </c>
      <c r="E141" s="200"/>
      <c r="F141" s="200"/>
    </row>
    <row r="142" spans="1:6" x14ac:dyDescent="0.25">
      <c r="B142" s="360" t="s">
        <v>83</v>
      </c>
      <c r="C142" s="201">
        <v>4.3</v>
      </c>
      <c r="D142" s="201">
        <v>4.4000000000000004</v>
      </c>
      <c r="E142" s="200"/>
      <c r="F142" s="200"/>
    </row>
    <row r="143" spans="1:6" x14ac:dyDescent="0.25">
      <c r="B143" s="360" t="s">
        <v>83</v>
      </c>
      <c r="C143" s="201">
        <v>4.3</v>
      </c>
      <c r="D143" s="201">
        <v>4.4000000000000004</v>
      </c>
      <c r="E143" s="200"/>
      <c r="F143" s="200"/>
    </row>
    <row r="144" spans="1:6" x14ac:dyDescent="0.25">
      <c r="B144" s="360" t="s">
        <v>86</v>
      </c>
      <c r="C144" s="201">
        <v>4.4000000000000004</v>
      </c>
      <c r="D144" s="201">
        <v>4.4000000000000004</v>
      </c>
      <c r="E144" s="200"/>
      <c r="F144" s="200"/>
    </row>
    <row r="145" spans="1:6" x14ac:dyDescent="0.25">
      <c r="B145" s="360" t="s">
        <v>87</v>
      </c>
      <c r="C145" s="201">
        <v>4.3</v>
      </c>
      <c r="D145" s="201">
        <v>4.4000000000000004</v>
      </c>
      <c r="E145" s="200"/>
      <c r="F145" s="200"/>
    </row>
    <row r="146" spans="1:6" x14ac:dyDescent="0.25">
      <c r="B146" s="360" t="s">
        <v>88</v>
      </c>
      <c r="C146" s="201">
        <v>4.2</v>
      </c>
      <c r="D146" s="201">
        <v>4.3</v>
      </c>
      <c r="E146" s="200"/>
      <c r="F146" s="200"/>
    </row>
    <row r="147" spans="1:6" x14ac:dyDescent="0.25">
      <c r="B147" s="360" t="s">
        <v>89</v>
      </c>
      <c r="C147" s="201">
        <v>4.2</v>
      </c>
      <c r="D147" s="201">
        <v>4.3</v>
      </c>
      <c r="E147" s="200"/>
      <c r="F147" s="200"/>
    </row>
    <row r="148" spans="1:6" x14ac:dyDescent="0.25">
      <c r="B148" s="360" t="s">
        <v>90</v>
      </c>
      <c r="C148" s="201">
        <v>4.0999999999999996</v>
      </c>
      <c r="D148" s="201">
        <v>4.3</v>
      </c>
      <c r="E148" s="200"/>
      <c r="F148" s="200"/>
    </row>
    <row r="149" spans="1:6" x14ac:dyDescent="0.25">
      <c r="A149" s="200">
        <f>A137+1</f>
        <v>2018</v>
      </c>
      <c r="B149" s="360" t="s">
        <v>83</v>
      </c>
      <c r="C149" s="201">
        <v>4</v>
      </c>
      <c r="D149" s="201">
        <v>4.2</v>
      </c>
      <c r="E149" s="200"/>
      <c r="F149" s="200"/>
    </row>
    <row r="150" spans="1:6" x14ac:dyDescent="0.25">
      <c r="B150" s="360" t="s">
        <v>84</v>
      </c>
      <c r="C150" s="201">
        <v>4.0999999999999996</v>
      </c>
      <c r="D150" s="201">
        <v>4.0999999999999996</v>
      </c>
      <c r="E150" s="200"/>
      <c r="F150" s="200"/>
    </row>
    <row r="151" spans="1:6" x14ac:dyDescent="0.25">
      <c r="B151" s="360" t="s">
        <v>85</v>
      </c>
      <c r="C151" s="201">
        <v>4</v>
      </c>
      <c r="D151" s="201">
        <v>4.0999999999999996</v>
      </c>
      <c r="E151" s="200"/>
      <c r="F151" s="200"/>
    </row>
    <row r="152" spans="1:6" x14ac:dyDescent="0.25">
      <c r="B152" s="360" t="s">
        <v>86</v>
      </c>
      <c r="C152" s="201">
        <v>4</v>
      </c>
      <c r="D152" s="201">
        <v>4</v>
      </c>
      <c r="E152" s="200"/>
      <c r="F152" s="200"/>
    </row>
    <row r="153" spans="1:6" x14ac:dyDescent="0.25">
      <c r="B153" s="360" t="s">
        <v>85</v>
      </c>
      <c r="C153" s="201">
        <v>3.8</v>
      </c>
      <c r="D153" s="201">
        <v>3.9</v>
      </c>
      <c r="E153" s="200"/>
      <c r="F153" s="200"/>
    </row>
    <row r="154" spans="1:6" x14ac:dyDescent="0.25">
      <c r="B154" s="360" t="s">
        <v>83</v>
      </c>
      <c r="C154" s="201">
        <v>4</v>
      </c>
      <c r="D154" s="201">
        <v>3.9</v>
      </c>
      <c r="E154" s="200"/>
      <c r="F154" s="200"/>
    </row>
    <row r="155" spans="1:6" x14ac:dyDescent="0.25">
      <c r="B155" s="360" t="s">
        <v>83</v>
      </c>
      <c r="C155" s="201">
        <v>3.8</v>
      </c>
      <c r="D155" s="201">
        <v>3.8</v>
      </c>
      <c r="E155" s="200"/>
      <c r="F155" s="200"/>
    </row>
    <row r="156" spans="1:6" x14ac:dyDescent="0.25">
      <c r="B156" s="360" t="s">
        <v>86</v>
      </c>
      <c r="C156" s="201">
        <v>3.8</v>
      </c>
      <c r="D156" s="201">
        <v>3.8</v>
      </c>
      <c r="E156" s="200"/>
      <c r="F156" s="200"/>
    </row>
    <row r="157" spans="1:6" x14ac:dyDescent="0.25">
      <c r="B157" s="360" t="s">
        <v>87</v>
      </c>
      <c r="C157" s="201">
        <v>3.7</v>
      </c>
      <c r="D157" s="201">
        <v>3.7</v>
      </c>
      <c r="E157" s="200"/>
      <c r="F157" s="200"/>
    </row>
    <row r="158" spans="1:6" x14ac:dyDescent="0.25">
      <c r="B158" s="360" t="s">
        <v>88</v>
      </c>
      <c r="C158" s="201">
        <v>3.8</v>
      </c>
      <c r="D158" s="201">
        <v>3.7</v>
      </c>
      <c r="E158" s="200"/>
      <c r="F158" s="200"/>
    </row>
    <row r="159" spans="1:6" x14ac:dyDescent="0.25">
      <c r="B159" s="360" t="s">
        <v>89</v>
      </c>
      <c r="C159" s="201">
        <v>3.8</v>
      </c>
      <c r="D159" s="201">
        <v>3.7</v>
      </c>
      <c r="E159" s="200"/>
      <c r="F159" s="200"/>
    </row>
    <row r="160" spans="1:6" x14ac:dyDescent="0.25">
      <c r="B160" s="360" t="s">
        <v>90</v>
      </c>
      <c r="C160" s="201">
        <v>3.9</v>
      </c>
      <c r="D160" s="201">
        <v>3.7</v>
      </c>
      <c r="E160" s="200"/>
      <c r="F160" s="200"/>
    </row>
    <row r="161" spans="1:6" x14ac:dyDescent="0.25">
      <c r="A161" s="200">
        <f>A149+1</f>
        <v>2019</v>
      </c>
      <c r="B161" s="360" t="s">
        <v>83</v>
      </c>
      <c r="C161" s="201">
        <v>4</v>
      </c>
      <c r="D161" s="201">
        <v>3.7</v>
      </c>
      <c r="E161" s="200"/>
      <c r="F161" s="200"/>
    </row>
    <row r="162" spans="1:6" x14ac:dyDescent="0.25">
      <c r="B162" s="360" t="s">
        <v>84</v>
      </c>
      <c r="C162" s="201">
        <v>3.8</v>
      </c>
      <c r="D162" s="201">
        <v>3.6</v>
      </c>
      <c r="E162" s="200"/>
      <c r="F162" s="200"/>
    </row>
    <row r="163" spans="1:6" x14ac:dyDescent="0.25">
      <c r="B163" s="360" t="s">
        <v>85</v>
      </c>
      <c r="C163" s="201">
        <v>3.8</v>
      </c>
      <c r="D163" s="201">
        <v>3.6</v>
      </c>
      <c r="E163" s="200"/>
      <c r="F163" s="200"/>
    </row>
    <row r="164" spans="1:6" x14ac:dyDescent="0.25">
      <c r="B164" s="360" t="s">
        <v>86</v>
      </c>
      <c r="C164" s="201">
        <v>3.7</v>
      </c>
      <c r="D164" s="201">
        <v>3.5</v>
      </c>
      <c r="E164" s="200"/>
      <c r="F164" s="200"/>
    </row>
    <row r="165" spans="1:6" x14ac:dyDescent="0.25">
      <c r="B165" s="360" t="s">
        <v>85</v>
      </c>
      <c r="C165" s="201">
        <v>3.6</v>
      </c>
      <c r="D165" s="201">
        <v>3.5</v>
      </c>
      <c r="E165" s="200"/>
      <c r="F165" s="200"/>
    </row>
    <row r="166" spans="1:6" x14ac:dyDescent="0.25">
      <c r="B166" s="360" t="s">
        <v>83</v>
      </c>
      <c r="C166" s="201">
        <v>3.6</v>
      </c>
      <c r="D166" s="201">
        <v>3.5</v>
      </c>
      <c r="E166" s="200"/>
      <c r="F166" s="200"/>
    </row>
    <row r="167" spans="1:6" x14ac:dyDescent="0.25">
      <c r="B167" s="360" t="s">
        <v>83</v>
      </c>
      <c r="C167" s="201">
        <v>3.7</v>
      </c>
      <c r="D167" s="201">
        <v>3.5</v>
      </c>
      <c r="E167" s="200"/>
      <c r="F167" s="200"/>
    </row>
    <row r="168" spans="1:6" x14ac:dyDescent="0.25">
      <c r="B168" s="360" t="s">
        <v>86</v>
      </c>
      <c r="C168" s="201">
        <v>3.6</v>
      </c>
      <c r="D168" s="201">
        <v>3.6</v>
      </c>
      <c r="E168" s="200"/>
      <c r="F168" s="200"/>
    </row>
    <row r="169" spans="1:6" x14ac:dyDescent="0.25">
      <c r="B169" s="360" t="s">
        <v>87</v>
      </c>
      <c r="C169" s="201">
        <v>3.5</v>
      </c>
      <c r="D169" s="201">
        <v>3.6</v>
      </c>
      <c r="E169" s="200"/>
      <c r="F169" s="200"/>
    </row>
    <row r="170" spans="1:6" x14ac:dyDescent="0.25">
      <c r="B170" s="360" t="s">
        <v>88</v>
      </c>
      <c r="C170" s="201">
        <v>3.6</v>
      </c>
      <c r="D170" s="201">
        <v>3.6</v>
      </c>
      <c r="E170" s="200"/>
      <c r="F170" s="200"/>
    </row>
    <row r="171" spans="1:6" x14ac:dyDescent="0.25">
      <c r="B171" s="360" t="s">
        <v>89</v>
      </c>
      <c r="C171" s="201">
        <v>3.6</v>
      </c>
      <c r="D171" s="201">
        <v>3.7</v>
      </c>
      <c r="E171" s="200"/>
      <c r="F171" s="200"/>
    </row>
    <row r="172" spans="1:6" x14ac:dyDescent="0.25">
      <c r="B172" s="360" t="s">
        <v>90</v>
      </c>
      <c r="C172" s="201">
        <v>3.6</v>
      </c>
      <c r="D172" s="201">
        <v>3.7</v>
      </c>
      <c r="E172" s="200"/>
      <c r="F172" s="200"/>
    </row>
    <row r="173" spans="1:6" x14ac:dyDescent="0.25">
      <c r="A173" s="200">
        <f>A161+1</f>
        <v>2020</v>
      </c>
      <c r="B173" s="360" t="s">
        <v>83</v>
      </c>
      <c r="C173" s="201">
        <v>3.6</v>
      </c>
      <c r="D173" s="201">
        <v>3.8</v>
      </c>
      <c r="E173" s="200"/>
      <c r="F173" s="200"/>
    </row>
    <row r="174" spans="1:6" x14ac:dyDescent="0.25">
      <c r="B174" s="360" t="s">
        <v>84</v>
      </c>
      <c r="C174" s="201">
        <v>3.5</v>
      </c>
      <c r="D174" s="201">
        <v>3.8</v>
      </c>
      <c r="E174" s="200"/>
      <c r="F174" s="200"/>
    </row>
    <row r="175" spans="1:6" x14ac:dyDescent="0.25">
      <c r="B175" s="360" t="s">
        <v>85</v>
      </c>
      <c r="C175" s="201">
        <v>4.4000000000000004</v>
      </c>
      <c r="D175" s="201">
        <v>3.9</v>
      </c>
      <c r="E175" s="200"/>
      <c r="F175" s="200"/>
    </row>
    <row r="176" spans="1:6" x14ac:dyDescent="0.25">
      <c r="B176" s="360" t="s">
        <v>86</v>
      </c>
      <c r="C176" s="201">
        <v>14.9</v>
      </c>
      <c r="D176" s="201">
        <v>8.3000000000000007</v>
      </c>
      <c r="E176" s="200"/>
      <c r="F176" s="200"/>
    </row>
    <row r="177" spans="1:6" x14ac:dyDescent="0.25">
      <c r="B177" s="360" t="s">
        <v>85</v>
      </c>
      <c r="C177" s="201">
        <v>13.3</v>
      </c>
      <c r="D177" s="201">
        <v>11.8</v>
      </c>
      <c r="E177" s="200"/>
      <c r="F177" s="200"/>
    </row>
    <row r="178" spans="1:6" x14ac:dyDescent="0.25">
      <c r="B178" s="360" t="s">
        <v>83</v>
      </c>
      <c r="C178" s="201">
        <v>11</v>
      </c>
      <c r="D178" s="201">
        <v>11.5</v>
      </c>
      <c r="E178" s="200"/>
      <c r="F178" s="200"/>
    </row>
    <row r="179" spans="1:6" x14ac:dyDescent="0.25">
      <c r="B179" s="360" t="s">
        <v>83</v>
      </c>
      <c r="C179" s="201">
        <v>10.199999999999999</v>
      </c>
      <c r="D179" s="201">
        <v>11.7</v>
      </c>
      <c r="E179" s="200"/>
      <c r="F179" s="200"/>
    </row>
    <row r="180" spans="1:6" x14ac:dyDescent="0.25">
      <c r="B180" s="360" t="s">
        <v>86</v>
      </c>
      <c r="C180" s="201">
        <v>8.4</v>
      </c>
      <c r="D180" s="201">
        <v>9.6</v>
      </c>
      <c r="E180" s="200"/>
      <c r="F180" s="200"/>
    </row>
    <row r="181" spans="1:6" x14ac:dyDescent="0.25">
      <c r="B181" s="360" t="s">
        <v>87</v>
      </c>
      <c r="C181" s="201">
        <v>7.8</v>
      </c>
      <c r="D181" s="201">
        <v>8.8000000000000007</v>
      </c>
      <c r="E181" s="200"/>
      <c r="F181" s="200"/>
    </row>
    <row r="182" spans="1:6" x14ac:dyDescent="0.25">
      <c r="B182" s="360" t="s">
        <v>88</v>
      </c>
      <c r="C182" s="201">
        <v>6.8</v>
      </c>
      <c r="D182" s="201">
        <v>7.9</v>
      </c>
      <c r="E182" s="200"/>
      <c r="F182" s="200"/>
    </row>
    <row r="183" spans="1:6" x14ac:dyDescent="0.25">
      <c r="B183" s="360" t="s">
        <v>89</v>
      </c>
      <c r="C183" s="201">
        <v>6.7</v>
      </c>
      <c r="D183" s="201">
        <v>7.5</v>
      </c>
      <c r="E183" s="200"/>
      <c r="F183" s="200"/>
    </row>
    <row r="184" spans="1:6" x14ac:dyDescent="0.25">
      <c r="B184" s="360" t="s">
        <v>90</v>
      </c>
      <c r="C184" s="201">
        <v>6.7</v>
      </c>
      <c r="D184" s="201">
        <v>7.4</v>
      </c>
      <c r="E184" s="200"/>
      <c r="F184" s="200"/>
    </row>
    <row r="185" spans="1:6" x14ac:dyDescent="0.25">
      <c r="A185" s="200">
        <f>A173+1</f>
        <v>2021</v>
      </c>
      <c r="B185" s="360" t="s">
        <v>83</v>
      </c>
      <c r="C185" s="201">
        <v>6.4</v>
      </c>
      <c r="D185" s="201">
        <v>7.1</v>
      </c>
      <c r="E185" s="200"/>
      <c r="F185" s="200"/>
    </row>
    <row r="186" spans="1:6" x14ac:dyDescent="0.25">
      <c r="B186" s="360" t="s">
        <v>84</v>
      </c>
      <c r="C186" s="201">
        <v>6.2</v>
      </c>
      <c r="D186" s="201">
        <v>7.1</v>
      </c>
      <c r="E186" s="200"/>
      <c r="F186" s="200"/>
    </row>
    <row r="187" spans="1:6" x14ac:dyDescent="0.25">
      <c r="B187" s="360" t="s">
        <v>85</v>
      </c>
      <c r="C187" s="201">
        <v>6.1</v>
      </c>
      <c r="D187" s="201">
        <v>7</v>
      </c>
      <c r="E187" s="200"/>
      <c r="F187" s="200"/>
    </row>
    <row r="188" spans="1:6" x14ac:dyDescent="0.25">
      <c r="B188" s="360" t="s">
        <v>86</v>
      </c>
      <c r="C188" s="201">
        <v>6.1</v>
      </c>
      <c r="D188" s="201">
        <v>7.1</v>
      </c>
      <c r="E188" s="200"/>
      <c r="F188" s="200"/>
    </row>
    <row r="189" spans="1:6" x14ac:dyDescent="0.25">
      <c r="B189" s="360" t="s">
        <v>85</v>
      </c>
      <c r="C189" s="201">
        <v>5.8</v>
      </c>
      <c r="D189" s="201">
        <v>6.9</v>
      </c>
      <c r="E189" s="200"/>
      <c r="F189" s="200"/>
    </row>
    <row r="190" spans="1:6" x14ac:dyDescent="0.25">
      <c r="B190" s="360" t="s">
        <v>83</v>
      </c>
      <c r="C190" s="201">
        <v>5.9</v>
      </c>
      <c r="D190" s="201">
        <v>6.8</v>
      </c>
      <c r="E190" s="200"/>
      <c r="F190" s="200"/>
    </row>
    <row r="191" spans="1:6" x14ac:dyDescent="0.25">
      <c r="B191" s="360" t="s">
        <v>83</v>
      </c>
      <c r="C191" s="201">
        <v>5.4</v>
      </c>
      <c r="D191" s="201">
        <v>6.5</v>
      </c>
      <c r="E191" s="200"/>
      <c r="F191" s="200"/>
    </row>
    <row r="192" spans="1:6" x14ac:dyDescent="0.25">
      <c r="B192" s="360" t="s">
        <v>86</v>
      </c>
      <c r="C192" s="201">
        <v>5.0999999999999996</v>
      </c>
      <c r="D192" s="201">
        <v>6.2</v>
      </c>
      <c r="E192" s="200"/>
      <c r="F192" s="200"/>
    </row>
    <row r="193" spans="1:6" x14ac:dyDescent="0.25">
      <c r="B193" s="360" t="s">
        <v>87</v>
      </c>
      <c r="C193" s="201">
        <v>4.7</v>
      </c>
      <c r="D193" s="201">
        <v>5.9</v>
      </c>
      <c r="E193" s="200"/>
      <c r="F193" s="200"/>
    </row>
    <row r="194" spans="1:6" x14ac:dyDescent="0.25">
      <c r="B194" s="360" t="s">
        <v>88</v>
      </c>
      <c r="C194" s="201">
        <v>4.5</v>
      </c>
      <c r="D194" s="201">
        <v>5.6</v>
      </c>
      <c r="E194" s="200"/>
      <c r="F194" s="200"/>
    </row>
    <row r="195" spans="1:6" x14ac:dyDescent="0.25">
      <c r="B195" s="360" t="s">
        <v>89</v>
      </c>
      <c r="C195" s="201">
        <v>4.0999999999999996</v>
      </c>
      <c r="D195" s="201">
        <v>5.3</v>
      </c>
      <c r="E195" s="200"/>
      <c r="F195" s="200"/>
    </row>
    <row r="196" spans="1:6" x14ac:dyDescent="0.25">
      <c r="B196" s="360" t="s">
        <v>90</v>
      </c>
      <c r="C196" s="201">
        <v>3.9</v>
      </c>
      <c r="D196" s="201">
        <v>5.0999999999999996</v>
      </c>
      <c r="E196" s="200"/>
      <c r="F196" s="200"/>
    </row>
    <row r="197" spans="1:6" x14ac:dyDescent="0.25">
      <c r="A197" s="200">
        <f>A185+1</f>
        <v>2022</v>
      </c>
      <c r="B197" s="360" t="s">
        <v>83</v>
      </c>
      <c r="C197" s="201">
        <v>4</v>
      </c>
      <c r="D197" s="201">
        <v>4.9000000000000004</v>
      </c>
      <c r="E197" s="200"/>
      <c r="F197" s="200"/>
    </row>
    <row r="198" spans="1:6" x14ac:dyDescent="0.25">
      <c r="B198" s="360" t="s">
        <v>84</v>
      </c>
      <c r="C198" s="201">
        <v>3.8</v>
      </c>
      <c r="D198" s="201">
        <v>4.5999999999999996</v>
      </c>
      <c r="E198" s="200"/>
      <c r="F198" s="200"/>
    </row>
    <row r="199" spans="1:6" x14ac:dyDescent="0.25">
      <c r="B199" s="360" t="s">
        <v>85</v>
      </c>
      <c r="C199" s="201">
        <v>3.6</v>
      </c>
      <c r="D199" s="201">
        <v>4.4000000000000004</v>
      </c>
      <c r="E199" s="200"/>
      <c r="F199" s="200"/>
    </row>
    <row r="200" spans="1:6" x14ac:dyDescent="0.25">
      <c r="B200" s="360" t="s">
        <v>86</v>
      </c>
      <c r="C200" s="201">
        <v>3.7</v>
      </c>
      <c r="D200" s="201">
        <v>4.3</v>
      </c>
      <c r="E200" s="200"/>
      <c r="F200" s="200"/>
    </row>
    <row r="201" spans="1:6" x14ac:dyDescent="0.25">
      <c r="B201" s="360" t="s">
        <v>85</v>
      </c>
      <c r="C201" s="201">
        <v>3.6</v>
      </c>
      <c r="D201" s="201">
        <v>4.0999999999999996</v>
      </c>
      <c r="E201" s="200"/>
      <c r="F201" s="200"/>
    </row>
    <row r="202" spans="1:6" x14ac:dyDescent="0.25">
      <c r="B202" s="360" t="s">
        <v>83</v>
      </c>
      <c r="C202" s="201">
        <v>3.6</v>
      </c>
      <c r="D202" s="201">
        <v>4</v>
      </c>
      <c r="E202" s="200"/>
      <c r="F202" s="200"/>
    </row>
    <row r="203" spans="1:6" x14ac:dyDescent="0.25">
      <c r="B203" s="360" t="s">
        <v>83</v>
      </c>
      <c r="C203" s="201">
        <v>3.5</v>
      </c>
      <c r="D203" s="201">
        <v>3.9</v>
      </c>
      <c r="E203" s="200"/>
      <c r="F203" s="200"/>
    </row>
    <row r="204" spans="1:6" x14ac:dyDescent="0.25">
      <c r="B204" s="360" t="s">
        <v>86</v>
      </c>
      <c r="C204" s="201">
        <v>3.6</v>
      </c>
      <c r="D204" s="201">
        <v>3.8</v>
      </c>
      <c r="E204" s="200"/>
      <c r="F204" s="200"/>
    </row>
    <row r="205" spans="1:6" x14ac:dyDescent="0.25">
      <c r="B205" s="360" t="s">
        <v>87</v>
      </c>
      <c r="C205" s="201">
        <v>3.5</v>
      </c>
      <c r="D205" s="201">
        <v>3.8</v>
      </c>
      <c r="E205" s="200"/>
      <c r="F205" s="200"/>
    </row>
    <row r="206" spans="1:6" x14ac:dyDescent="0.25">
      <c r="B206" s="360" t="s">
        <v>88</v>
      </c>
      <c r="C206" s="201">
        <v>3.6</v>
      </c>
      <c r="D206" s="201">
        <v>3.8</v>
      </c>
      <c r="E206" s="200"/>
      <c r="F206" s="200"/>
    </row>
    <row r="207" spans="1:6" x14ac:dyDescent="0.25">
      <c r="B207" s="360" t="s">
        <v>89</v>
      </c>
      <c r="C207" s="201">
        <v>3.6</v>
      </c>
      <c r="D207" s="201">
        <v>3.8</v>
      </c>
      <c r="E207" s="200"/>
      <c r="F207" s="200"/>
    </row>
    <row r="208" spans="1:6" x14ac:dyDescent="0.25">
      <c r="B208" s="360" t="s">
        <v>90</v>
      </c>
      <c r="C208" s="201">
        <v>3.5</v>
      </c>
      <c r="D208" s="201">
        <v>3.7</v>
      </c>
      <c r="E208" s="200"/>
      <c r="F208" s="200"/>
    </row>
    <row r="209" spans="1:6" x14ac:dyDescent="0.25">
      <c r="A209" s="200">
        <f>A197+1</f>
        <v>2023</v>
      </c>
      <c r="B209" s="360" t="s">
        <v>83</v>
      </c>
      <c r="C209" s="201">
        <v>3.4</v>
      </c>
      <c r="D209" s="201">
        <v>3.6</v>
      </c>
      <c r="E209" s="200"/>
      <c r="F209" s="200"/>
    </row>
    <row r="210" spans="1:6" x14ac:dyDescent="0.25">
      <c r="B210" s="360" t="s">
        <v>84</v>
      </c>
      <c r="C210" s="201">
        <v>3.6</v>
      </c>
      <c r="D210" s="201">
        <v>3.5</v>
      </c>
      <c r="E210" s="200"/>
      <c r="F210" s="200"/>
    </row>
    <row r="211" spans="1:6" x14ac:dyDescent="0.25">
      <c r="B211" s="360" t="s">
        <v>85</v>
      </c>
      <c r="C211" s="201">
        <v>3.5</v>
      </c>
      <c r="D211" s="201">
        <v>3.4</v>
      </c>
      <c r="E211" s="200"/>
      <c r="F211" s="200"/>
    </row>
    <row r="212" spans="1:6" x14ac:dyDescent="0.25">
      <c r="B212" s="360" t="s">
        <v>86</v>
      </c>
      <c r="C212" s="201">
        <v>3.4</v>
      </c>
      <c r="D212" s="201">
        <v>3.3</v>
      </c>
      <c r="E212" s="200"/>
      <c r="F212" s="200"/>
    </row>
    <row r="213" spans="1:6" x14ac:dyDescent="0.25">
      <c r="B213" s="360" t="s">
        <v>85</v>
      </c>
      <c r="C213" s="201">
        <v>3.7</v>
      </c>
      <c r="D213" s="201">
        <v>3.3</v>
      </c>
      <c r="E213" s="200"/>
      <c r="F213" s="200"/>
    </row>
    <row r="214" spans="1:6" x14ac:dyDescent="0.25">
      <c r="B214" s="360" t="s">
        <v>83</v>
      </c>
      <c r="C214" s="201">
        <v>3.6</v>
      </c>
      <c r="D214" s="201">
        <v>3.4</v>
      </c>
      <c r="E214" s="200"/>
      <c r="F214" s="200"/>
    </row>
    <row r="215" spans="1:6" x14ac:dyDescent="0.25">
      <c r="B215" s="360" t="s">
        <v>83</v>
      </c>
      <c r="C215" s="201">
        <v>3.5</v>
      </c>
      <c r="D215" s="201">
        <v>3.6</v>
      </c>
      <c r="E215" s="200"/>
      <c r="F215" s="200"/>
    </row>
    <row r="216" spans="1:6" x14ac:dyDescent="0.25">
      <c r="B216" s="360" t="s">
        <v>86</v>
      </c>
      <c r="C216" s="201">
        <v>3.8</v>
      </c>
      <c r="D216" s="201">
        <v>3.8</v>
      </c>
      <c r="E216" s="200"/>
      <c r="F216" s="200"/>
    </row>
    <row r="217" spans="1:6" x14ac:dyDescent="0.25">
      <c r="B217" s="360" t="s">
        <v>87</v>
      </c>
      <c r="C217" s="201">
        <v>3.8</v>
      </c>
      <c r="D217" s="201">
        <v>4</v>
      </c>
      <c r="E217" s="200"/>
      <c r="F217" s="200"/>
    </row>
    <row r="218" spans="1:6" x14ac:dyDescent="0.25">
      <c r="B218" s="360" t="s">
        <v>88</v>
      </c>
      <c r="C218" s="201">
        <v>3.8</v>
      </c>
      <c r="D218" s="201">
        <v>4.2</v>
      </c>
      <c r="E218" s="200"/>
      <c r="F218" s="200"/>
    </row>
    <row r="219" spans="1:6" x14ac:dyDescent="0.25">
      <c r="B219" s="360" t="s">
        <v>89</v>
      </c>
      <c r="C219" s="201">
        <v>3.7</v>
      </c>
      <c r="D219" s="201">
        <v>4.2</v>
      </c>
      <c r="E219" s="200"/>
      <c r="F219" s="200"/>
    </row>
    <row r="220" spans="1:6" x14ac:dyDescent="0.25">
      <c r="B220" s="360" t="s">
        <v>90</v>
      </c>
      <c r="C220" s="201">
        <v>3.7</v>
      </c>
      <c r="D220" s="201">
        <v>4.2</v>
      </c>
      <c r="E220" s="200"/>
      <c r="F220" s="200"/>
    </row>
    <row r="221" spans="1:6" x14ac:dyDescent="0.25">
      <c r="A221" s="200">
        <f>A209+1</f>
        <v>2024</v>
      </c>
      <c r="B221" s="360" t="s">
        <v>83</v>
      </c>
      <c r="C221" s="201">
        <v>3.7</v>
      </c>
      <c r="D221" s="201">
        <v>4.4000000000000004</v>
      </c>
      <c r="E221" s="200"/>
      <c r="F221" s="200"/>
    </row>
    <row r="222" spans="1:6" x14ac:dyDescent="0.25">
      <c r="B222" s="360" t="s">
        <v>84</v>
      </c>
      <c r="C222" s="201">
        <v>3.9</v>
      </c>
      <c r="D222" s="201">
        <v>4.5</v>
      </c>
      <c r="E222" s="200"/>
      <c r="F222" s="200"/>
    </row>
    <row r="223" spans="1:6" x14ac:dyDescent="0.25">
      <c r="B223" s="360" t="s">
        <v>85</v>
      </c>
      <c r="C223" s="201">
        <v>3.8</v>
      </c>
      <c r="D223" s="201">
        <v>4.5</v>
      </c>
      <c r="E223" s="200"/>
      <c r="F223" s="200"/>
    </row>
    <row r="224" spans="1:6" x14ac:dyDescent="0.25">
      <c r="B224" s="360" t="s">
        <v>86</v>
      </c>
      <c r="C224" s="201"/>
      <c r="D224" s="201"/>
      <c r="E224" s="200"/>
      <c r="F224" s="200"/>
    </row>
    <row r="225" spans="2:6" x14ac:dyDescent="0.25">
      <c r="B225" s="360" t="s">
        <v>85</v>
      </c>
      <c r="C225" s="201"/>
      <c r="D225" s="201"/>
      <c r="E225" s="200"/>
      <c r="F225" s="200"/>
    </row>
    <row r="226" spans="2:6" x14ac:dyDescent="0.25">
      <c r="B226" s="360" t="s">
        <v>83</v>
      </c>
      <c r="C226" s="201"/>
      <c r="D226" s="201"/>
      <c r="E226" s="200"/>
      <c r="F226" s="200"/>
    </row>
    <row r="227" spans="2:6" x14ac:dyDescent="0.25">
      <c r="B227" s="360" t="s">
        <v>83</v>
      </c>
      <c r="C227" s="201"/>
      <c r="D227" s="201"/>
      <c r="E227" s="200"/>
      <c r="F227" s="200"/>
    </row>
    <row r="228" spans="2:6" x14ac:dyDescent="0.25">
      <c r="B228" s="360" t="s">
        <v>86</v>
      </c>
      <c r="C228" s="201"/>
      <c r="D228" s="201"/>
      <c r="E228" s="200"/>
      <c r="F228" s="200"/>
    </row>
    <row r="229" spans="2:6" x14ac:dyDescent="0.25">
      <c r="B229" s="360" t="s">
        <v>87</v>
      </c>
      <c r="C229" s="201"/>
      <c r="D229" s="201"/>
      <c r="E229" s="200"/>
      <c r="F229" s="200"/>
    </row>
    <row r="230" spans="2:6" x14ac:dyDescent="0.25">
      <c r="B230" s="360" t="s">
        <v>88</v>
      </c>
      <c r="C230" s="201"/>
      <c r="D230" s="201"/>
      <c r="E230" s="200"/>
      <c r="F230" s="200"/>
    </row>
    <row r="231" spans="2:6" x14ac:dyDescent="0.25">
      <c r="B231" s="360" t="s">
        <v>89</v>
      </c>
      <c r="C231" s="201"/>
      <c r="D231" s="201"/>
      <c r="E231" s="200"/>
      <c r="F231" s="200"/>
    </row>
    <row r="232" spans="2:6" x14ac:dyDescent="0.25">
      <c r="B232" s="360" t="s">
        <v>90</v>
      </c>
      <c r="C232" s="201"/>
      <c r="D232" s="201"/>
      <c r="E232" s="200"/>
      <c r="F232" s="200"/>
    </row>
    <row r="233" spans="2:6" x14ac:dyDescent="0.25">
      <c r="C233" s="219"/>
      <c r="D233" s="219"/>
    </row>
    <row r="234" spans="2:6" x14ac:dyDescent="0.25">
      <c r="C234" s="219"/>
      <c r="D234" s="219"/>
    </row>
    <row r="235" spans="2:6" x14ac:dyDescent="0.25">
      <c r="C235" s="219"/>
      <c r="D235" s="219"/>
    </row>
    <row r="236" spans="2:6" x14ac:dyDescent="0.25">
      <c r="C236" s="219"/>
      <c r="D236" s="219"/>
    </row>
    <row r="237" spans="2:6" x14ac:dyDescent="0.25">
      <c r="C237" s="219"/>
      <c r="D237" s="219"/>
    </row>
    <row r="238" spans="2:6" x14ac:dyDescent="0.25">
      <c r="C238" s="219"/>
      <c r="D238" s="219"/>
    </row>
    <row r="239" spans="2:6" x14ac:dyDescent="0.25">
      <c r="C239" s="219"/>
      <c r="D239" s="219"/>
    </row>
    <row r="240" spans="2:6" x14ac:dyDescent="0.25">
      <c r="C240" s="219"/>
      <c r="D240" s="219"/>
    </row>
    <row r="241" spans="3:4" x14ac:dyDescent="0.25">
      <c r="C241" s="219"/>
      <c r="D241" s="219"/>
    </row>
    <row r="242" spans="3:4" x14ac:dyDescent="0.25">
      <c r="C242" s="219"/>
      <c r="D242" s="219"/>
    </row>
    <row r="243" spans="3:4" x14ac:dyDescent="0.25">
      <c r="C243" s="219"/>
      <c r="D243" s="219"/>
    </row>
    <row r="244" spans="3:4" x14ac:dyDescent="0.25">
      <c r="C244" s="219"/>
      <c r="D244" s="219"/>
    </row>
    <row r="245" spans="3:4" x14ac:dyDescent="0.25">
      <c r="C245" s="219"/>
      <c r="D245" s="219"/>
    </row>
    <row r="246" spans="3:4" x14ac:dyDescent="0.25">
      <c r="C246" s="219"/>
      <c r="D246" s="219"/>
    </row>
    <row r="247" spans="3:4" x14ac:dyDescent="0.25">
      <c r="C247" s="219"/>
      <c r="D247" s="219"/>
    </row>
    <row r="248" spans="3:4" x14ac:dyDescent="0.25">
      <c r="C248" s="219"/>
      <c r="D248" s="219"/>
    </row>
    <row r="249" spans="3:4" x14ac:dyDescent="0.25">
      <c r="C249" s="219"/>
      <c r="D249" s="219"/>
    </row>
    <row r="250" spans="3:4" x14ac:dyDescent="0.25">
      <c r="C250" s="219"/>
      <c r="D250" s="219"/>
    </row>
    <row r="251" spans="3:4" x14ac:dyDescent="0.25">
      <c r="C251" s="219"/>
      <c r="D251" s="219"/>
    </row>
    <row r="252" spans="3:4" x14ac:dyDescent="0.25">
      <c r="C252" s="219"/>
      <c r="D252" s="219"/>
    </row>
    <row r="253" spans="3:4" x14ac:dyDescent="0.25">
      <c r="C253" s="219"/>
      <c r="D253" s="219"/>
    </row>
    <row r="254" spans="3:4" x14ac:dyDescent="0.25">
      <c r="C254" s="219"/>
      <c r="D254" s="219"/>
    </row>
    <row r="255" spans="3:4" x14ac:dyDescent="0.25">
      <c r="C255" s="219"/>
      <c r="D255" s="219"/>
    </row>
    <row r="256" spans="3:4" x14ac:dyDescent="0.25">
      <c r="C256" s="219"/>
      <c r="D256" s="219"/>
    </row>
    <row r="257" spans="3:4" x14ac:dyDescent="0.25">
      <c r="C257" s="219"/>
      <c r="D257" s="219"/>
    </row>
    <row r="258" spans="3:4" x14ac:dyDescent="0.25">
      <c r="C258" s="219"/>
      <c r="D258" s="219"/>
    </row>
    <row r="259" spans="3:4" x14ac:dyDescent="0.25">
      <c r="C259" s="219"/>
      <c r="D259" s="219"/>
    </row>
    <row r="260" spans="3:4" x14ac:dyDescent="0.25">
      <c r="C260" s="219"/>
      <c r="D260" s="219"/>
    </row>
    <row r="261" spans="3:4" x14ac:dyDescent="0.25">
      <c r="C261" s="219"/>
      <c r="D261" s="219"/>
    </row>
    <row r="262" spans="3:4" x14ac:dyDescent="0.25">
      <c r="C262" s="219"/>
      <c r="D262" s="219"/>
    </row>
    <row r="263" spans="3:4" x14ac:dyDescent="0.25">
      <c r="C263" s="219"/>
      <c r="D263" s="219"/>
    </row>
    <row r="264" spans="3:4" x14ac:dyDescent="0.25">
      <c r="C264" s="219"/>
      <c r="D264" s="219"/>
    </row>
    <row r="265" spans="3:4" x14ac:dyDescent="0.25">
      <c r="C265" s="219"/>
      <c r="D265" s="219"/>
    </row>
    <row r="266" spans="3:4" x14ac:dyDescent="0.25">
      <c r="C266" s="219"/>
      <c r="D266" s="219"/>
    </row>
    <row r="267" spans="3:4" x14ac:dyDescent="0.25">
      <c r="C267" s="219"/>
      <c r="D267" s="219"/>
    </row>
    <row r="268" spans="3:4" x14ac:dyDescent="0.25">
      <c r="C268" s="219"/>
      <c r="D268" s="219"/>
    </row>
    <row r="269" spans="3:4" x14ac:dyDescent="0.25">
      <c r="C269" s="219"/>
      <c r="D269" s="219"/>
    </row>
    <row r="270" spans="3:4" x14ac:dyDescent="0.25">
      <c r="C270" s="219"/>
      <c r="D270" s="219"/>
    </row>
    <row r="271" spans="3:4" x14ac:dyDescent="0.25">
      <c r="C271" s="219"/>
      <c r="D271" s="219"/>
    </row>
    <row r="272" spans="3:4" x14ac:dyDescent="0.25">
      <c r="C272" s="219"/>
      <c r="D272" s="219"/>
    </row>
    <row r="273" spans="3:4" x14ac:dyDescent="0.25">
      <c r="C273" s="219"/>
      <c r="D273" s="219"/>
    </row>
    <row r="274" spans="3:4" x14ac:dyDescent="0.25">
      <c r="C274" s="219"/>
      <c r="D274" s="219"/>
    </row>
    <row r="275" spans="3:4" x14ac:dyDescent="0.25">
      <c r="C275" s="219"/>
      <c r="D275" s="219"/>
    </row>
    <row r="276" spans="3:4" x14ac:dyDescent="0.25">
      <c r="C276" s="219"/>
      <c r="D276" s="219"/>
    </row>
    <row r="277" spans="3:4" x14ac:dyDescent="0.25">
      <c r="C277" s="219"/>
      <c r="D277" s="219"/>
    </row>
    <row r="278" spans="3:4" x14ac:dyDescent="0.25">
      <c r="C278" s="219"/>
      <c r="D278" s="219"/>
    </row>
    <row r="279" spans="3:4" x14ac:dyDescent="0.25">
      <c r="C279" s="219"/>
      <c r="D279" s="219"/>
    </row>
    <row r="280" spans="3:4" x14ac:dyDescent="0.25">
      <c r="C280" s="219"/>
      <c r="D280" s="219"/>
    </row>
    <row r="281" spans="3:4" x14ac:dyDescent="0.25">
      <c r="C281" s="219"/>
      <c r="D281" s="219"/>
    </row>
    <row r="282" spans="3:4" x14ac:dyDescent="0.25">
      <c r="C282" s="219"/>
      <c r="D282" s="219"/>
    </row>
    <row r="283" spans="3:4" x14ac:dyDescent="0.25">
      <c r="C283" s="219"/>
      <c r="D283" s="219"/>
    </row>
    <row r="284" spans="3:4" x14ac:dyDescent="0.25">
      <c r="C284" s="219"/>
      <c r="D284" s="219"/>
    </row>
    <row r="285" spans="3:4" x14ac:dyDescent="0.25">
      <c r="C285" s="219"/>
      <c r="D285" s="219"/>
    </row>
    <row r="286" spans="3:4" x14ac:dyDescent="0.25">
      <c r="C286" s="219"/>
      <c r="D286" s="219"/>
    </row>
    <row r="287" spans="3:4" x14ac:dyDescent="0.25">
      <c r="C287" s="219"/>
      <c r="D287" s="219"/>
    </row>
    <row r="288" spans="3:4" x14ac:dyDescent="0.25">
      <c r="C288" s="219"/>
      <c r="D288" s="219"/>
    </row>
    <row r="289" spans="3:4" x14ac:dyDescent="0.25">
      <c r="C289" s="219"/>
      <c r="D289" s="219"/>
    </row>
    <row r="290" spans="3:4" x14ac:dyDescent="0.25">
      <c r="C290" s="219"/>
      <c r="D290" s="219"/>
    </row>
    <row r="291" spans="3:4" x14ac:dyDescent="0.25">
      <c r="C291" s="219"/>
      <c r="D291" s="219"/>
    </row>
    <row r="292" spans="3:4" x14ac:dyDescent="0.25">
      <c r="C292" s="219"/>
      <c r="D292" s="219"/>
    </row>
    <row r="293" spans="3:4" x14ac:dyDescent="0.25">
      <c r="C293" s="219"/>
      <c r="D293" s="219"/>
    </row>
    <row r="294" spans="3:4" x14ac:dyDescent="0.25">
      <c r="C294" s="219"/>
      <c r="D294" s="219"/>
    </row>
    <row r="295" spans="3:4" x14ac:dyDescent="0.25">
      <c r="C295" s="219"/>
      <c r="D295" s="219"/>
    </row>
    <row r="296" spans="3:4" x14ac:dyDescent="0.25">
      <c r="C296" s="219"/>
      <c r="D296" s="219"/>
    </row>
    <row r="297" spans="3:4" x14ac:dyDescent="0.25">
      <c r="C297" s="219"/>
      <c r="D297" s="219"/>
    </row>
    <row r="298" spans="3:4" x14ac:dyDescent="0.25">
      <c r="C298" s="219"/>
      <c r="D298" s="219"/>
    </row>
    <row r="299" spans="3:4" x14ac:dyDescent="0.25">
      <c r="C299" s="219"/>
      <c r="D299" s="219"/>
    </row>
    <row r="300" spans="3:4" x14ac:dyDescent="0.25">
      <c r="C300" s="219"/>
      <c r="D300" s="219"/>
    </row>
    <row r="301" spans="3:4" x14ac:dyDescent="0.25">
      <c r="C301" s="219"/>
      <c r="D301" s="219"/>
    </row>
    <row r="302" spans="3:4" x14ac:dyDescent="0.25">
      <c r="C302" s="219"/>
      <c r="D302" s="219"/>
    </row>
    <row r="303" spans="3:4" x14ac:dyDescent="0.25">
      <c r="C303" s="219"/>
      <c r="D303" s="219"/>
    </row>
    <row r="304" spans="3:4" x14ac:dyDescent="0.25">
      <c r="C304" s="219"/>
      <c r="D304" s="219"/>
    </row>
    <row r="305" spans="3:4" x14ac:dyDescent="0.25">
      <c r="C305" s="219"/>
      <c r="D305" s="219"/>
    </row>
    <row r="306" spans="3:4" x14ac:dyDescent="0.25">
      <c r="C306" s="219"/>
      <c r="D306" s="219"/>
    </row>
    <row r="307" spans="3:4" x14ac:dyDescent="0.25">
      <c r="C307" s="219"/>
      <c r="D307" s="219"/>
    </row>
    <row r="308" spans="3:4" x14ac:dyDescent="0.25">
      <c r="C308" s="219"/>
      <c r="D308" s="219"/>
    </row>
    <row r="309" spans="3:4" x14ac:dyDescent="0.25">
      <c r="C309" s="219"/>
      <c r="D309" s="219"/>
    </row>
    <row r="310" spans="3:4" x14ac:dyDescent="0.25">
      <c r="C310" s="219"/>
      <c r="D310" s="219"/>
    </row>
    <row r="311" spans="3:4" x14ac:dyDescent="0.25">
      <c r="C311" s="219"/>
      <c r="D311" s="219"/>
    </row>
    <row r="312" spans="3:4" x14ac:dyDescent="0.25">
      <c r="C312" s="219"/>
      <c r="D312" s="219"/>
    </row>
    <row r="313" spans="3:4" x14ac:dyDescent="0.25">
      <c r="C313" s="219"/>
      <c r="D313" s="219"/>
    </row>
    <row r="314" spans="3:4" x14ac:dyDescent="0.25">
      <c r="C314" s="219"/>
      <c r="D314" s="219"/>
    </row>
    <row r="315" spans="3:4" x14ac:dyDescent="0.25">
      <c r="C315" s="219"/>
      <c r="D315" s="219"/>
    </row>
    <row r="316" spans="3:4" x14ac:dyDescent="0.25">
      <c r="C316" s="219"/>
      <c r="D316" s="219"/>
    </row>
    <row r="317" spans="3:4" x14ac:dyDescent="0.25">
      <c r="C317" s="219"/>
      <c r="D317" s="219"/>
    </row>
    <row r="318" spans="3:4" x14ac:dyDescent="0.25">
      <c r="C318" s="219"/>
      <c r="D318" s="219"/>
    </row>
    <row r="319" spans="3:4" x14ac:dyDescent="0.25">
      <c r="C319" s="219"/>
      <c r="D319" s="219"/>
    </row>
    <row r="320" spans="3:4" x14ac:dyDescent="0.25">
      <c r="C320" s="219"/>
      <c r="D320" s="219"/>
    </row>
    <row r="321" spans="3:4" x14ac:dyDescent="0.25">
      <c r="C321" s="219"/>
      <c r="D321" s="219"/>
    </row>
    <row r="322" spans="3:4" x14ac:dyDescent="0.25">
      <c r="C322" s="219"/>
      <c r="D322" s="219"/>
    </row>
    <row r="323" spans="3:4" x14ac:dyDescent="0.25">
      <c r="C323" s="219"/>
      <c r="D323" s="219"/>
    </row>
    <row r="324" spans="3:4" x14ac:dyDescent="0.25">
      <c r="C324" s="219"/>
      <c r="D324" s="219"/>
    </row>
    <row r="325" spans="3:4" x14ac:dyDescent="0.25">
      <c r="C325" s="219"/>
      <c r="D325" s="219"/>
    </row>
    <row r="326" spans="3:4" x14ac:dyDescent="0.25">
      <c r="C326" s="219"/>
      <c r="D326" s="219"/>
    </row>
    <row r="327" spans="3:4" x14ac:dyDescent="0.25">
      <c r="C327" s="219"/>
      <c r="D327" s="219"/>
    </row>
    <row r="328" spans="3:4" x14ac:dyDescent="0.25">
      <c r="C328" s="219"/>
      <c r="D328" s="219"/>
    </row>
    <row r="329" spans="3:4" x14ac:dyDescent="0.25">
      <c r="C329" s="219"/>
      <c r="D329" s="219"/>
    </row>
    <row r="330" spans="3:4" x14ac:dyDescent="0.25">
      <c r="C330" s="219"/>
      <c r="D330" s="219"/>
    </row>
    <row r="331" spans="3:4" x14ac:dyDescent="0.25">
      <c r="C331" s="219"/>
      <c r="D331" s="219"/>
    </row>
    <row r="332" spans="3:4" x14ac:dyDescent="0.25">
      <c r="C332" s="219"/>
      <c r="D332" s="219"/>
    </row>
    <row r="333" spans="3:4" x14ac:dyDescent="0.25">
      <c r="C333" s="219"/>
      <c r="D333" s="219"/>
    </row>
    <row r="334" spans="3:4" x14ac:dyDescent="0.25">
      <c r="C334" s="219"/>
      <c r="D334" s="219"/>
    </row>
    <row r="335" spans="3:4" x14ac:dyDescent="0.25">
      <c r="C335" s="219"/>
      <c r="D335" s="219"/>
    </row>
    <row r="336" spans="3:4" x14ac:dyDescent="0.25">
      <c r="C336" s="219"/>
      <c r="D336" s="219"/>
    </row>
    <row r="337" spans="3:4" x14ac:dyDescent="0.25">
      <c r="C337" s="219"/>
      <c r="D337" s="219"/>
    </row>
    <row r="338" spans="3:4" x14ac:dyDescent="0.25">
      <c r="C338" s="219"/>
      <c r="D338" s="219"/>
    </row>
    <row r="339" spans="3:4" x14ac:dyDescent="0.25">
      <c r="C339" s="219"/>
      <c r="D339" s="219"/>
    </row>
    <row r="340" spans="3:4" x14ac:dyDescent="0.25">
      <c r="C340" s="219"/>
      <c r="D340" s="219"/>
    </row>
    <row r="341" spans="3:4" x14ac:dyDescent="0.25">
      <c r="C341" s="219"/>
      <c r="D341" s="219"/>
    </row>
    <row r="342" spans="3:4" x14ac:dyDescent="0.25">
      <c r="C342" s="219"/>
      <c r="D342" s="219"/>
    </row>
    <row r="343" spans="3:4" x14ac:dyDescent="0.25">
      <c r="C343" s="219"/>
      <c r="D343" s="219"/>
    </row>
    <row r="344" spans="3:4" x14ac:dyDescent="0.25">
      <c r="C344" s="219"/>
      <c r="D344" s="219"/>
    </row>
    <row r="345" spans="3:4" x14ac:dyDescent="0.25">
      <c r="C345" s="219"/>
      <c r="D345" s="219"/>
    </row>
    <row r="346" spans="3:4" x14ac:dyDescent="0.25">
      <c r="C346" s="219"/>
      <c r="D346" s="219"/>
    </row>
    <row r="347" spans="3:4" x14ac:dyDescent="0.25">
      <c r="C347" s="219"/>
      <c r="D347" s="219"/>
    </row>
    <row r="348" spans="3:4" x14ac:dyDescent="0.25">
      <c r="C348" s="219"/>
      <c r="D348" s="219"/>
    </row>
    <row r="349" spans="3:4" x14ac:dyDescent="0.25">
      <c r="C349" s="219"/>
      <c r="D349" s="219"/>
    </row>
    <row r="350" spans="3:4" x14ac:dyDescent="0.25">
      <c r="C350" s="219"/>
      <c r="D350" s="219"/>
    </row>
    <row r="351" spans="3:4" x14ac:dyDescent="0.25">
      <c r="C351" s="219"/>
      <c r="D351" s="219"/>
    </row>
    <row r="352" spans="3:4" x14ac:dyDescent="0.25">
      <c r="C352" s="219"/>
      <c r="D352" s="219"/>
    </row>
    <row r="353" spans="3:4" x14ac:dyDescent="0.25">
      <c r="C353" s="219"/>
      <c r="D353" s="219"/>
    </row>
    <row r="354" spans="3:4" x14ac:dyDescent="0.25">
      <c r="C354" s="219"/>
      <c r="D354" s="219"/>
    </row>
    <row r="355" spans="3:4" x14ac:dyDescent="0.25">
      <c r="C355" s="219"/>
      <c r="D355" s="219"/>
    </row>
    <row r="356" spans="3:4" x14ac:dyDescent="0.25">
      <c r="C356" s="219"/>
      <c r="D356" s="219"/>
    </row>
    <row r="357" spans="3:4" x14ac:dyDescent="0.25">
      <c r="C357" s="219"/>
      <c r="D357" s="219"/>
    </row>
    <row r="358" spans="3:4" x14ac:dyDescent="0.25">
      <c r="C358" s="219"/>
      <c r="D358" s="219"/>
    </row>
    <row r="359" spans="3:4" x14ac:dyDescent="0.25">
      <c r="C359" s="219"/>
      <c r="D359" s="219"/>
    </row>
    <row r="360" spans="3:4" x14ac:dyDescent="0.25">
      <c r="C360" s="219"/>
      <c r="D360" s="219"/>
    </row>
    <row r="361" spans="3:4" x14ac:dyDescent="0.25">
      <c r="C361" s="219"/>
      <c r="D361" s="219"/>
    </row>
    <row r="362" spans="3:4" x14ac:dyDescent="0.25">
      <c r="C362" s="219"/>
      <c r="D362" s="219"/>
    </row>
    <row r="363" spans="3:4" x14ac:dyDescent="0.25">
      <c r="C363" s="219"/>
      <c r="D363" s="219"/>
    </row>
    <row r="364" spans="3:4" x14ac:dyDescent="0.25">
      <c r="C364" s="219"/>
      <c r="D364" s="219"/>
    </row>
    <row r="365" spans="3:4" x14ac:dyDescent="0.25">
      <c r="C365" s="219"/>
      <c r="D365" s="219"/>
    </row>
  </sheetData>
  <mergeCells count="10">
    <mergeCell ref="B6:C6"/>
    <mergeCell ref="E6:F6"/>
    <mergeCell ref="H6:I6"/>
    <mergeCell ref="K6:L6"/>
    <mergeCell ref="C63:D63"/>
    <mergeCell ref="A37:L37"/>
    <mergeCell ref="E39:F39"/>
    <mergeCell ref="H39:I39"/>
    <mergeCell ref="K39:L39"/>
    <mergeCell ref="B39:C39"/>
  </mergeCells>
  <phoneticPr fontId="12" type="noConversion"/>
  <printOptions horizontalCentered="1" verticalCentered="1"/>
  <pageMargins left="0.25" right="0.25" top="0.25" bottom="0.25" header="0.5" footer="0.5"/>
  <pageSetup scale="96" orientation="portrait" r:id="rId1"/>
  <headerFooter alignWithMargins="0"/>
  <drawing r:id="rId2"/>
  <legacyDrawing r:id="rId3"/>
  <oleObjects>
    <mc:AlternateContent xmlns:mc="http://schemas.openxmlformats.org/markup-compatibility/2006">
      <mc:Choice Requires="x14">
        <oleObject progId="Word.Document.8" shapeId="2049" r:id="rId4">
          <objectPr defaultSize="0" r:id="rId5">
            <anchor moveWithCells="1" sizeWithCells="1">
              <from>
                <xdr:col>0</xdr:col>
                <xdr:colOff>1554480</xdr:colOff>
                <xdr:row>41</xdr:row>
                <xdr:rowOff>7620</xdr:rowOff>
              </from>
              <to>
                <xdr:col>12</xdr:col>
                <xdr:colOff>68580</xdr:colOff>
                <xdr:row>54</xdr:row>
                <xdr:rowOff>53340</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1"/>
  <sheetViews>
    <sheetView showGridLines="0" tabSelected="1" zoomScaleNormal="100" workbookViewId="0">
      <selection activeCell="W6" sqref="W6"/>
    </sheetView>
  </sheetViews>
  <sheetFormatPr defaultRowHeight="13.2" x14ac:dyDescent="0.25"/>
  <cols>
    <col min="1" max="1" width="18.44140625" customWidth="1"/>
    <col min="2" max="2" width="9" customWidth="1"/>
    <col min="3" max="3" width="8.5546875" customWidth="1"/>
    <col min="4" max="4" width="8" customWidth="1"/>
    <col min="5" max="5" width="8.77734375" customWidth="1"/>
    <col min="6" max="6" width="1.5546875" customWidth="1"/>
    <col min="7" max="7" width="5.5546875" customWidth="1"/>
    <col min="8" max="8" width="5" customWidth="1"/>
    <col min="9" max="9" width="6.77734375" customWidth="1"/>
    <col min="10" max="10" width="5.5546875" customWidth="1"/>
    <col min="11" max="11" width="1.5546875" customWidth="1"/>
    <col min="12" max="13" width="6.44140625" customWidth="1"/>
    <col min="14" max="14" width="6.5546875" customWidth="1"/>
    <col min="15" max="15" width="6.44140625" customWidth="1"/>
    <col min="16" max="16" width="2.5546875" customWidth="1"/>
  </cols>
  <sheetData>
    <row r="1" spans="1:15" ht="24.6" x14ac:dyDescent="0.4">
      <c r="A1" s="76" t="s">
        <v>91</v>
      </c>
      <c r="B1" s="30"/>
      <c r="C1" s="30"/>
      <c r="D1" s="30"/>
      <c r="E1" s="30"/>
      <c r="F1" s="30"/>
      <c r="G1" s="30"/>
      <c r="H1" s="30"/>
      <c r="I1" s="30"/>
      <c r="J1" s="30"/>
      <c r="K1" s="30"/>
      <c r="L1" s="30"/>
      <c r="M1" s="30"/>
      <c r="N1" s="30"/>
      <c r="O1" s="30"/>
    </row>
    <row r="2" spans="1:15" s="171" customFormat="1" ht="16.5" customHeight="1" x14ac:dyDescent="0.25">
      <c r="A2" s="172" t="s">
        <v>92</v>
      </c>
      <c r="B2" s="170"/>
      <c r="C2" s="170"/>
      <c r="D2" s="170"/>
      <c r="E2" s="170"/>
      <c r="F2" s="170"/>
      <c r="G2" s="170"/>
      <c r="H2" s="170"/>
      <c r="I2" s="170"/>
      <c r="J2" s="170"/>
      <c r="K2" s="170"/>
      <c r="L2" s="170"/>
      <c r="M2" s="170"/>
      <c r="N2" s="170"/>
      <c r="O2" s="170"/>
    </row>
    <row r="3" spans="1:15" ht="30.75" customHeight="1" x14ac:dyDescent="0.4">
      <c r="A3" s="246"/>
      <c r="B3" s="29"/>
      <c r="C3" s="29"/>
      <c r="D3" s="374"/>
      <c r="E3" s="374"/>
      <c r="F3" s="374"/>
      <c r="G3" s="374"/>
      <c r="H3" s="374"/>
      <c r="I3" s="29"/>
      <c r="J3" s="29"/>
      <c r="K3" s="29"/>
      <c r="L3" s="29"/>
      <c r="M3" s="29"/>
      <c r="N3" s="29"/>
      <c r="O3" s="29"/>
    </row>
    <row r="4" spans="1:15" ht="23.25" customHeight="1" x14ac:dyDescent="0.25">
      <c r="A4" s="29"/>
      <c r="B4" s="29"/>
      <c r="C4" s="29"/>
      <c r="D4" s="374"/>
      <c r="E4" s="374"/>
      <c r="F4" s="374"/>
      <c r="G4" s="374"/>
      <c r="H4" s="374"/>
      <c r="I4" s="29"/>
      <c r="J4" s="29"/>
      <c r="K4" s="29"/>
      <c r="L4" s="29"/>
      <c r="M4" s="29"/>
      <c r="N4" s="29"/>
      <c r="O4" s="29"/>
    </row>
    <row r="29" spans="12:12" ht="13.5" customHeight="1" x14ac:dyDescent="0.25"/>
    <row r="30" spans="12:12" x14ac:dyDescent="0.25">
      <c r="L30" t="s">
        <v>93</v>
      </c>
    </row>
    <row r="35" spans="1:16" ht="24.6" x14ac:dyDescent="0.4">
      <c r="A35" s="76" t="s">
        <v>94</v>
      </c>
      <c r="B35" s="30"/>
      <c r="C35" s="30"/>
      <c r="D35" s="30"/>
      <c r="E35" s="30"/>
      <c r="F35" s="30"/>
      <c r="G35" s="30"/>
      <c r="H35" s="30"/>
      <c r="I35" s="30"/>
      <c r="J35" s="30"/>
      <c r="K35" s="30"/>
      <c r="L35" s="30"/>
      <c r="M35" s="30"/>
      <c r="N35" s="30"/>
      <c r="O35" s="30"/>
    </row>
    <row r="36" spans="1:16" ht="11.25" customHeight="1" x14ac:dyDescent="0.4">
      <c r="A36" s="221"/>
      <c r="B36" s="220"/>
      <c r="C36" s="220"/>
      <c r="D36" s="220"/>
      <c r="E36" s="220"/>
      <c r="F36" s="220"/>
      <c r="G36" s="220"/>
      <c r="H36" s="220"/>
      <c r="I36" s="220"/>
      <c r="J36" s="220"/>
      <c r="K36" s="220"/>
      <c r="L36" s="220"/>
      <c r="M36" s="220"/>
      <c r="N36" s="220"/>
      <c r="O36" s="220"/>
    </row>
    <row r="37" spans="1:16" ht="15.6" x14ac:dyDescent="0.3">
      <c r="A37" s="169" t="s">
        <v>95</v>
      </c>
      <c r="B37" s="220"/>
      <c r="C37" s="220"/>
      <c r="D37" s="220"/>
      <c r="E37" s="220"/>
      <c r="F37" s="220"/>
      <c r="G37" s="220"/>
      <c r="H37" s="220"/>
      <c r="I37" s="220"/>
      <c r="J37" s="220"/>
      <c r="K37" s="220"/>
      <c r="L37" s="220"/>
      <c r="M37" s="220"/>
      <c r="N37" s="220"/>
      <c r="O37" s="220"/>
    </row>
    <row r="38" spans="1:16" ht="9" customHeight="1" x14ac:dyDescent="0.3">
      <c r="A38" s="169"/>
      <c r="B38" s="220"/>
      <c r="C38" s="220"/>
      <c r="D38" s="220"/>
      <c r="E38" s="220"/>
      <c r="F38" s="220"/>
      <c r="G38" s="220"/>
      <c r="H38" s="220"/>
      <c r="I38" s="220"/>
      <c r="J38" s="220"/>
      <c r="K38" s="220"/>
      <c r="L38" s="220"/>
      <c r="M38" s="220"/>
      <c r="N38" s="220"/>
      <c r="O38" s="220"/>
    </row>
    <row r="39" spans="1:16" ht="12" customHeight="1" x14ac:dyDescent="0.25">
      <c r="A39" s="375"/>
      <c r="B39" s="1" t="s">
        <v>96</v>
      </c>
      <c r="C39" s="1"/>
      <c r="D39" s="1"/>
      <c r="E39" s="1"/>
      <c r="F39" s="1"/>
      <c r="G39" s="1" t="s">
        <v>97</v>
      </c>
      <c r="H39" s="1"/>
      <c r="I39" s="1"/>
      <c r="J39" s="1"/>
      <c r="K39" s="1"/>
      <c r="L39" s="1" t="s">
        <v>98</v>
      </c>
      <c r="M39" s="1"/>
      <c r="N39" s="1"/>
      <c r="O39" s="1"/>
    </row>
    <row r="40" spans="1:16" ht="7.5" customHeight="1" x14ac:dyDescent="0.25">
      <c r="A40" s="375"/>
      <c r="B40" s="1"/>
      <c r="C40" s="1"/>
      <c r="D40" s="1"/>
      <c r="E40" s="1"/>
      <c r="F40" s="1"/>
      <c r="G40" s="1"/>
      <c r="H40" s="1"/>
      <c r="I40" s="1"/>
      <c r="J40" s="1"/>
      <c r="K40" s="1"/>
      <c r="L40" s="1"/>
      <c r="M40" s="1"/>
      <c r="N40" s="1"/>
      <c r="O40" s="1"/>
    </row>
    <row r="41" spans="1:16" x14ac:dyDescent="0.25">
      <c r="A41" s="376"/>
      <c r="B41" s="263" t="s">
        <v>149</v>
      </c>
      <c r="C41" s="263" t="s">
        <v>149</v>
      </c>
      <c r="D41" s="263" t="s">
        <v>4</v>
      </c>
      <c r="E41" s="263" t="s">
        <v>146</v>
      </c>
      <c r="F41" s="263"/>
      <c r="G41" s="263" t="str">
        <f>C41</f>
        <v>Mar.</v>
      </c>
      <c r="H41" s="263" t="str">
        <f>G41</f>
        <v>Mar.</v>
      </c>
      <c r="I41" s="377" t="s">
        <v>4</v>
      </c>
      <c r="J41" s="263" t="str">
        <f>+E41</f>
        <v>Feb.</v>
      </c>
      <c r="K41" s="263"/>
      <c r="L41" s="263" t="str">
        <f>G41</f>
        <v>Mar.</v>
      </c>
      <c r="M41" s="263" t="str">
        <f>L41</f>
        <v>Mar.</v>
      </c>
      <c r="N41" s="263" t="s">
        <v>4</v>
      </c>
      <c r="O41" s="263" t="str">
        <f>+E41</f>
        <v>Feb.</v>
      </c>
    </row>
    <row r="42" spans="1:16" x14ac:dyDescent="0.25">
      <c r="A42" s="376"/>
      <c r="B42" s="264" t="s">
        <v>143</v>
      </c>
      <c r="C42" s="264">
        <v>2023</v>
      </c>
      <c r="D42" s="378" t="s">
        <v>99</v>
      </c>
      <c r="E42" s="264" t="s">
        <v>145</v>
      </c>
      <c r="F42" s="264"/>
      <c r="G42" s="264" t="str">
        <f>+B42</f>
        <v>2024 P</v>
      </c>
      <c r="H42" s="264">
        <f>+C42</f>
        <v>2023</v>
      </c>
      <c r="I42" s="379" t="s">
        <v>99</v>
      </c>
      <c r="J42" s="264" t="str">
        <f>+E42</f>
        <v>2024 R</v>
      </c>
      <c r="K42" s="264"/>
      <c r="L42" s="380" t="str">
        <f>+B42</f>
        <v>2024 P</v>
      </c>
      <c r="M42" s="380">
        <f>+C42</f>
        <v>2023</v>
      </c>
      <c r="N42" s="264" t="s">
        <v>99</v>
      </c>
      <c r="O42" s="264" t="str">
        <f>+E42</f>
        <v>2024 R</v>
      </c>
    </row>
    <row r="43" spans="1:16" ht="12" customHeight="1" x14ac:dyDescent="0.25">
      <c r="A43" s="222" t="s">
        <v>100</v>
      </c>
    </row>
    <row r="44" spans="1:16" ht="11.1" customHeight="1" x14ac:dyDescent="0.25">
      <c r="A44" s="222" t="s">
        <v>101</v>
      </c>
      <c r="B44" s="381">
        <v>1248.83</v>
      </c>
      <c r="C44" s="381">
        <v>1176.18</v>
      </c>
      <c r="D44" s="382">
        <f>(B44-C44)</f>
        <v>72.649999999999864</v>
      </c>
      <c r="E44" s="381">
        <v>1233.42</v>
      </c>
      <c r="F44" s="383"/>
      <c r="G44" s="384">
        <v>33.4</v>
      </c>
      <c r="H44" s="384">
        <v>32.9</v>
      </c>
      <c r="I44" s="385">
        <f>G44-H44</f>
        <v>0.5</v>
      </c>
      <c r="J44" s="384">
        <v>32.9</v>
      </c>
      <c r="K44" s="384"/>
      <c r="L44" s="386">
        <v>37.39</v>
      </c>
      <c r="M44" s="386">
        <v>35.75</v>
      </c>
      <c r="N44" s="383">
        <f>L44-M44</f>
        <v>1.6400000000000006</v>
      </c>
      <c r="O44" s="386">
        <v>37.49</v>
      </c>
      <c r="P44" s="229"/>
    </row>
    <row r="45" spans="1:16" ht="11.1" customHeight="1" x14ac:dyDescent="0.25">
      <c r="A45" s="222"/>
      <c r="B45" s="240"/>
      <c r="C45" s="240"/>
      <c r="D45" s="382"/>
      <c r="E45" s="240"/>
      <c r="F45" s="240"/>
      <c r="G45" s="252"/>
      <c r="H45" s="252"/>
      <c r="I45" s="241"/>
      <c r="J45" s="252"/>
      <c r="K45" s="252"/>
      <c r="L45" s="252"/>
      <c r="M45" s="252"/>
      <c r="N45" s="240"/>
      <c r="O45" s="252"/>
      <c r="P45" s="229"/>
    </row>
    <row r="46" spans="1:16" x14ac:dyDescent="0.25">
      <c r="A46" s="213" t="s">
        <v>102</v>
      </c>
      <c r="B46" s="250"/>
      <c r="C46" s="250"/>
      <c r="D46" s="251"/>
      <c r="E46" s="250"/>
      <c r="F46" s="242"/>
      <c r="G46" s="243"/>
      <c r="H46" s="242"/>
      <c r="I46" s="242"/>
      <c r="J46" s="242"/>
      <c r="K46" s="242"/>
      <c r="L46" s="244"/>
      <c r="M46" s="244"/>
      <c r="N46" s="242"/>
      <c r="O46" s="242"/>
      <c r="P46" s="230"/>
    </row>
    <row r="47" spans="1:16" ht="12.75" customHeight="1" x14ac:dyDescent="0.25">
      <c r="A47" s="213" t="s">
        <v>103</v>
      </c>
      <c r="B47" s="381">
        <v>1216.73</v>
      </c>
      <c r="C47" s="381">
        <v>1138</v>
      </c>
      <c r="D47" s="382">
        <f>(B47-C47)</f>
        <v>78.730000000000018</v>
      </c>
      <c r="E47" s="381">
        <v>1186.18</v>
      </c>
      <c r="F47" s="383"/>
      <c r="G47" s="384">
        <v>38.700000000000003</v>
      </c>
      <c r="H47" s="384">
        <v>40</v>
      </c>
      <c r="I47" s="385">
        <f>G47-H47</f>
        <v>-1.2999999999999972</v>
      </c>
      <c r="J47" s="384">
        <v>38.4</v>
      </c>
      <c r="K47" s="384"/>
      <c r="L47" s="386">
        <v>31.44</v>
      </c>
      <c r="M47" s="386">
        <v>28.45</v>
      </c>
      <c r="N47" s="383">
        <f>L47-M47</f>
        <v>2.990000000000002</v>
      </c>
      <c r="O47" s="386">
        <v>30.89</v>
      </c>
      <c r="P47" s="387"/>
    </row>
    <row r="48" spans="1:16" x14ac:dyDescent="0.25">
      <c r="A48" s="213" t="s">
        <v>104</v>
      </c>
      <c r="B48" s="231"/>
      <c r="C48" s="232"/>
      <c r="D48" s="233"/>
      <c r="E48" s="234"/>
      <c r="F48" s="232"/>
      <c r="G48" s="235"/>
      <c r="H48" s="236"/>
      <c r="I48" s="236"/>
      <c r="J48" s="235"/>
      <c r="K48" s="236"/>
      <c r="L48" s="237"/>
      <c r="M48" s="234"/>
      <c r="N48" s="232"/>
      <c r="O48" s="237"/>
      <c r="P48" s="230"/>
    </row>
    <row r="49" spans="1:16" ht="29.25" customHeight="1" x14ac:dyDescent="0.25">
      <c r="A49" s="33" t="s">
        <v>51</v>
      </c>
      <c r="B49" s="33" t="s">
        <v>52</v>
      </c>
      <c r="C49" s="205"/>
      <c r="D49" s="206"/>
      <c r="E49" s="207"/>
      <c r="F49" s="205"/>
      <c r="G49" s="208"/>
      <c r="H49" s="209"/>
      <c r="I49" s="209"/>
      <c r="J49" s="208"/>
      <c r="K49" s="209"/>
      <c r="L49" s="210"/>
      <c r="M49" s="207"/>
      <c r="N49" s="205"/>
      <c r="O49" s="210"/>
      <c r="P49" s="258"/>
    </row>
    <row r="50" spans="1:16" ht="9.75" customHeight="1" x14ac:dyDescent="0.25">
      <c r="B50" s="203"/>
      <c r="C50" s="203"/>
      <c r="D50" s="204"/>
      <c r="E50" s="203"/>
      <c r="F50" s="203"/>
      <c r="G50" s="204"/>
      <c r="H50" s="204"/>
      <c r="I50" s="204"/>
      <c r="J50" s="204"/>
      <c r="K50" s="203"/>
      <c r="L50" s="211"/>
      <c r="M50" s="211"/>
      <c r="N50" s="212"/>
      <c r="O50" s="204"/>
    </row>
    <row r="51" spans="1:16" s="109" customFormat="1" ht="9.75" customHeight="1" x14ac:dyDescent="0.25">
      <c r="A51" s="377" t="s">
        <v>105</v>
      </c>
      <c r="B51" s="122"/>
      <c r="C51" s="121"/>
      <c r="D51" s="123"/>
      <c r="E51" s="123"/>
      <c r="F51" s="122"/>
      <c r="G51" s="124"/>
      <c r="H51" s="125"/>
      <c r="I51" s="125"/>
      <c r="J51" s="125"/>
      <c r="K51" s="125"/>
      <c r="L51" s="126"/>
      <c r="M51" s="127"/>
      <c r="N51" s="388"/>
      <c r="O51" s="127"/>
    </row>
    <row r="52" spans="1:16" s="109" customFormat="1" ht="11.25" customHeight="1" x14ac:dyDescent="0.25">
      <c r="A52" s="279" t="s">
        <v>106</v>
      </c>
      <c r="B52" s="122"/>
      <c r="C52" s="121"/>
      <c r="D52" s="123"/>
      <c r="E52" s="123"/>
      <c r="F52" s="122"/>
      <c r="G52" s="124"/>
      <c r="H52" s="125"/>
      <c r="I52" s="125"/>
      <c r="J52" s="125"/>
      <c r="K52" s="125"/>
      <c r="L52" s="126"/>
      <c r="M52" s="127"/>
      <c r="N52" s="388"/>
      <c r="O52" s="127"/>
    </row>
    <row r="53" spans="1:16" ht="9" customHeight="1" x14ac:dyDescent="0.25">
      <c r="A53" s="375"/>
      <c r="B53" s="5"/>
      <c r="C53" s="389"/>
      <c r="D53" s="6"/>
      <c r="E53" s="6"/>
      <c r="F53" s="390"/>
      <c r="G53" s="8"/>
      <c r="H53" s="2"/>
      <c r="I53" s="2"/>
      <c r="J53" s="10"/>
      <c r="K53" s="391"/>
      <c r="L53" s="392"/>
      <c r="M53" s="393"/>
      <c r="N53" s="394"/>
      <c r="O53" s="392"/>
    </row>
    <row r="54" spans="1:16" ht="14.4" x14ac:dyDescent="0.25">
      <c r="A54" s="418" t="s">
        <v>53</v>
      </c>
      <c r="B54" s="423"/>
      <c r="C54" s="423"/>
      <c r="D54" s="423"/>
      <c r="E54" s="423"/>
      <c r="F54" s="423"/>
      <c r="G54" s="423"/>
      <c r="H54" s="423"/>
      <c r="I54" s="423"/>
      <c r="J54" s="423"/>
      <c r="K54" s="423"/>
      <c r="L54" s="423"/>
      <c r="M54" s="423"/>
      <c r="N54" s="424"/>
      <c r="O54" s="425" t="str">
        <f>+employment!M60</f>
        <v>March 2024</v>
      </c>
    </row>
    <row r="55" spans="1:16" x14ac:dyDescent="0.25">
      <c r="A55" s="375"/>
      <c r="B55" s="5"/>
      <c r="C55" s="6"/>
      <c r="D55" s="6"/>
      <c r="E55" s="6"/>
      <c r="F55" s="7"/>
      <c r="G55" s="8"/>
      <c r="H55" s="9"/>
      <c r="I55" s="2"/>
      <c r="J55" s="10"/>
      <c r="K55" s="11"/>
      <c r="L55" s="12"/>
      <c r="M55" s="13"/>
      <c r="N55" s="3"/>
      <c r="O55" s="12"/>
    </row>
    <row r="56" spans="1:16" x14ac:dyDescent="0.25">
      <c r="A56" s="375"/>
      <c r="B56" s="5"/>
      <c r="C56" s="6"/>
      <c r="D56" s="6"/>
      <c r="E56" s="6"/>
      <c r="F56" s="7"/>
      <c r="G56" s="8"/>
      <c r="H56" s="9"/>
      <c r="I56" s="2"/>
      <c r="J56" s="10"/>
      <c r="K56" s="11"/>
      <c r="L56" s="12"/>
      <c r="M56" s="13"/>
      <c r="N56" s="3"/>
      <c r="O56" s="12"/>
    </row>
    <row r="59" spans="1:16" x14ac:dyDescent="0.25">
      <c r="A59" s="4"/>
      <c r="B59" s="5"/>
      <c r="C59" s="6"/>
      <c r="D59" s="6"/>
      <c r="E59" s="6"/>
      <c r="F59" s="7"/>
      <c r="G59" s="8"/>
      <c r="H59" s="9"/>
      <c r="I59" s="2"/>
      <c r="J59" s="10"/>
      <c r="K59" s="11"/>
      <c r="L59" s="12"/>
      <c r="M59" s="13"/>
      <c r="N59" s="3"/>
      <c r="O59" s="12"/>
    </row>
    <row r="60" spans="1:16" x14ac:dyDescent="0.25">
      <c r="B60" s="5"/>
      <c r="C60" s="6"/>
      <c r="D60" s="6"/>
      <c r="E60" s="6"/>
      <c r="F60" s="7"/>
      <c r="G60" s="8"/>
      <c r="H60" s="9"/>
      <c r="I60" s="2"/>
      <c r="J60" s="10"/>
      <c r="K60" s="11"/>
      <c r="L60" s="12"/>
      <c r="M60" s="13"/>
      <c r="N60" s="3"/>
      <c r="O60" s="12"/>
    </row>
    <row r="61" spans="1:16" x14ac:dyDescent="0.25">
      <c r="A61" s="4"/>
      <c r="B61" s="5"/>
      <c r="C61" s="6"/>
      <c r="D61" s="6"/>
      <c r="E61" s="6"/>
      <c r="F61" s="7"/>
      <c r="G61" s="8"/>
      <c r="H61" s="9"/>
      <c r="I61" s="2"/>
      <c r="J61" s="10"/>
      <c r="K61" s="11"/>
      <c r="L61" s="12"/>
      <c r="M61" s="13"/>
      <c r="N61" s="3"/>
      <c r="O61" s="12"/>
    </row>
  </sheetData>
  <phoneticPr fontId="12" type="noConversion"/>
  <printOptions horizontalCentered="1" verticalCentered="1"/>
  <pageMargins left="0.25" right="0.25" top="0.25" bottom="0.25" header="0.5" footer="0.5"/>
  <pageSetup scale="97"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r:id="rId5">
            <anchor moveWithCells="1" sizeWithCells="1">
              <from>
                <xdr:col>0</xdr:col>
                <xdr:colOff>822960</xdr:colOff>
                <xdr:row>7</xdr:row>
                <xdr:rowOff>129540</xdr:rowOff>
              </from>
              <to>
                <xdr:col>13</xdr:col>
                <xdr:colOff>426720</xdr:colOff>
                <xdr:row>22</xdr:row>
                <xdr:rowOff>22860</xdr:rowOff>
              </to>
            </anchor>
          </objectPr>
        </oleObject>
      </mc:Choice>
      <mc:Fallback>
        <oleObject progId="Word.Document.8"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3"/>
  <sheetViews>
    <sheetView showGridLines="0" topLeftCell="A2" workbookViewId="0">
      <selection activeCell="E23" sqref="E23"/>
    </sheetView>
  </sheetViews>
  <sheetFormatPr defaultRowHeight="13.2" x14ac:dyDescent="0.25"/>
  <cols>
    <col min="1" max="1" width="5" customWidth="1"/>
    <col min="2" max="2" width="11" style="40" customWidth="1"/>
    <col min="3" max="3" width="7.44140625" style="37" customWidth="1"/>
    <col min="4" max="4" width="11" style="40" customWidth="1"/>
    <col min="5" max="5" width="7.5546875" style="37" customWidth="1"/>
    <col min="6" max="6" width="3.5546875" customWidth="1"/>
    <col min="14" max="14" width="9.21875" style="33"/>
    <col min="15" max="15" width="9.21875" style="254"/>
  </cols>
  <sheetData>
    <row r="1" spans="1:16" ht="24.6" x14ac:dyDescent="0.4">
      <c r="A1" s="76" t="s">
        <v>107</v>
      </c>
      <c r="B1" s="46"/>
      <c r="C1" s="46"/>
      <c r="D1" s="46"/>
      <c r="E1" s="46"/>
      <c r="F1" s="46"/>
      <c r="G1" s="46"/>
      <c r="H1" s="46"/>
      <c r="I1" s="46"/>
      <c r="J1" s="46"/>
      <c r="K1" s="45"/>
      <c r="L1" s="45"/>
    </row>
    <row r="2" spans="1:16" ht="15.6" x14ac:dyDescent="0.3">
      <c r="A2" s="77" t="s">
        <v>108</v>
      </c>
      <c r="B2" s="46"/>
      <c r="C2" s="46"/>
      <c r="D2" s="46"/>
      <c r="E2" s="46"/>
      <c r="F2" s="46"/>
      <c r="G2" s="46"/>
      <c r="H2" s="46"/>
      <c r="I2" s="46"/>
      <c r="J2" s="46"/>
      <c r="K2" s="47"/>
      <c r="L2" s="47"/>
      <c r="N2" s="395" t="s">
        <v>109</v>
      </c>
      <c r="O2" s="396" t="s">
        <v>110</v>
      </c>
    </row>
    <row r="3" spans="1:16" ht="23.25" customHeight="1" x14ac:dyDescent="0.25">
      <c r="A3" s="14"/>
      <c r="B3" s="68" t="s">
        <v>111</v>
      </c>
      <c r="C3" s="16"/>
      <c r="D3" s="106" t="s">
        <v>112</v>
      </c>
      <c r="E3" s="29"/>
      <c r="G3" s="18"/>
      <c r="H3" s="135"/>
      <c r="I3" s="136"/>
      <c r="J3" s="19"/>
      <c r="K3" s="15"/>
      <c r="L3" s="15"/>
      <c r="M3" s="253"/>
      <c r="O3" s="219"/>
    </row>
    <row r="4" spans="1:16" x14ac:dyDescent="0.25">
      <c r="A4" s="20"/>
      <c r="B4" s="67" t="s">
        <v>113</v>
      </c>
      <c r="C4" s="61"/>
      <c r="D4" s="69" t="s">
        <v>5</v>
      </c>
      <c r="E4" s="62"/>
      <c r="G4" s="60"/>
      <c r="H4" s="21"/>
      <c r="I4" s="21"/>
      <c r="J4" s="21"/>
      <c r="K4" s="21"/>
      <c r="L4" s="21"/>
      <c r="M4" s="253">
        <v>44866</v>
      </c>
      <c r="N4" s="33">
        <v>1674.9</v>
      </c>
      <c r="O4" s="219" t="e">
        <v>#N/A</v>
      </c>
    </row>
    <row r="5" spans="1:16" s="33" customFormat="1" x14ac:dyDescent="0.25">
      <c r="A5" s="397">
        <v>2023</v>
      </c>
      <c r="B5" s="174"/>
      <c r="C5" s="175"/>
      <c r="D5" s="174"/>
      <c r="E5" s="175"/>
      <c r="F5" s="52"/>
      <c r="G5" s="41"/>
      <c r="H5" s="41"/>
      <c r="I5" s="41"/>
      <c r="J5" s="41"/>
      <c r="K5" s="41"/>
      <c r="L5" s="41"/>
      <c r="M5" s="253">
        <v>44896</v>
      </c>
      <c r="N5" s="33">
        <v>1677.4</v>
      </c>
      <c r="O5" s="219" t="e">
        <v>#N/A</v>
      </c>
    </row>
    <row r="6" spans="1:16" s="33" customFormat="1" x14ac:dyDescent="0.25">
      <c r="A6" s="178" t="s">
        <v>114</v>
      </c>
      <c r="B6" s="398">
        <v>1692</v>
      </c>
      <c r="C6" s="265"/>
      <c r="D6" s="183">
        <v>3.6</v>
      </c>
      <c r="E6" s="248"/>
      <c r="F6" s="42"/>
      <c r="G6" s="41"/>
      <c r="H6" s="41"/>
      <c r="I6" s="41"/>
      <c r="J6" s="41"/>
      <c r="K6" s="41"/>
      <c r="L6" s="41"/>
      <c r="M6" s="253">
        <v>44927</v>
      </c>
      <c r="N6" s="97">
        <v>1692</v>
      </c>
      <c r="O6" s="219">
        <f t="shared" ref="O6:O20" si="0">AVERAGE(N4:N6)</f>
        <v>1681.4333333333334</v>
      </c>
    </row>
    <row r="7" spans="1:16" s="33" customFormat="1" x14ac:dyDescent="0.25">
      <c r="A7" s="180" t="s">
        <v>115</v>
      </c>
      <c r="B7" s="399">
        <v>1687.6</v>
      </c>
      <c r="C7" s="266"/>
      <c r="D7" s="280">
        <v>3.5</v>
      </c>
      <c r="E7" s="267"/>
      <c r="F7" s="52"/>
      <c r="G7" s="41"/>
      <c r="H7" s="41"/>
      <c r="I7" s="41"/>
      <c r="J7" s="41"/>
      <c r="K7" s="41"/>
      <c r="L7" s="41"/>
      <c r="M7" s="253">
        <v>44958</v>
      </c>
      <c r="N7" s="97">
        <v>1687.6</v>
      </c>
      <c r="O7" s="219">
        <f t="shared" si="0"/>
        <v>1685.6666666666667</v>
      </c>
    </row>
    <row r="8" spans="1:16" s="33" customFormat="1" x14ac:dyDescent="0.25">
      <c r="A8" s="178" t="s">
        <v>116</v>
      </c>
      <c r="B8" s="398">
        <v>1690.2</v>
      </c>
      <c r="C8" s="265"/>
      <c r="D8" s="183">
        <v>3.4</v>
      </c>
      <c r="E8" s="248"/>
      <c r="F8" s="52"/>
      <c r="G8" s="41"/>
      <c r="H8" s="41"/>
      <c r="I8" s="41"/>
      <c r="J8" s="41"/>
      <c r="K8" s="41"/>
      <c r="L8" s="41"/>
      <c r="M8" s="253">
        <v>44986</v>
      </c>
      <c r="N8" s="97">
        <v>1690.2</v>
      </c>
      <c r="O8" s="219">
        <f t="shared" si="0"/>
        <v>1689.9333333333334</v>
      </c>
    </row>
    <row r="9" spans="1:16" s="33" customFormat="1" x14ac:dyDescent="0.25">
      <c r="A9" s="182" t="s">
        <v>117</v>
      </c>
      <c r="B9" s="399">
        <v>1684.2</v>
      </c>
      <c r="C9" s="266"/>
      <c r="D9" s="280">
        <v>3.3</v>
      </c>
      <c r="E9" s="267"/>
      <c r="F9" s="52"/>
      <c r="G9" s="41"/>
      <c r="H9" s="41"/>
      <c r="I9" s="41"/>
      <c r="J9" s="41"/>
      <c r="K9" s="41"/>
      <c r="L9" s="41"/>
      <c r="M9" s="253">
        <v>45017</v>
      </c>
      <c r="N9" s="97">
        <v>1684.2</v>
      </c>
      <c r="O9" s="219">
        <f t="shared" si="0"/>
        <v>1687.3333333333333</v>
      </c>
    </row>
    <row r="10" spans="1:16" s="33" customFormat="1" x14ac:dyDescent="0.25">
      <c r="A10" s="64" t="s">
        <v>118</v>
      </c>
      <c r="B10" s="398">
        <v>1693</v>
      </c>
      <c r="C10" s="265"/>
      <c r="D10" s="183">
        <v>3.3</v>
      </c>
      <c r="E10" s="248"/>
      <c r="F10" s="52"/>
      <c r="G10" s="41"/>
      <c r="H10" s="41"/>
      <c r="I10" s="41"/>
      <c r="J10" s="41"/>
      <c r="K10" s="41"/>
      <c r="L10" s="41"/>
      <c r="M10" s="253">
        <v>45047</v>
      </c>
      <c r="N10" s="97">
        <v>1693</v>
      </c>
      <c r="O10" s="219">
        <f t="shared" si="0"/>
        <v>1689.1333333333332</v>
      </c>
    </row>
    <row r="11" spans="1:16" s="33" customFormat="1" x14ac:dyDescent="0.25">
      <c r="A11" s="182" t="s">
        <v>119</v>
      </c>
      <c r="B11" s="399">
        <v>1701.7</v>
      </c>
      <c r="C11" s="266"/>
      <c r="D11" s="280">
        <v>3.4</v>
      </c>
      <c r="E11" s="267"/>
      <c r="F11" s="52"/>
      <c r="G11" s="41"/>
      <c r="H11" s="41"/>
      <c r="I11" s="41"/>
      <c r="J11" s="41"/>
      <c r="K11" s="41"/>
      <c r="L11" s="41"/>
      <c r="M11" s="253">
        <v>45078</v>
      </c>
      <c r="N11" s="97">
        <v>1701.7</v>
      </c>
      <c r="O11" s="219">
        <f t="shared" si="0"/>
        <v>1692.9666666666665</v>
      </c>
      <c r="P11" s="99"/>
    </row>
    <row r="12" spans="1:16" s="33" customFormat="1" x14ac:dyDescent="0.25">
      <c r="A12" s="64" t="s">
        <v>120</v>
      </c>
      <c r="B12" s="398">
        <v>1696.7</v>
      </c>
      <c r="C12" s="265"/>
      <c r="D12" s="183">
        <v>3.6</v>
      </c>
      <c r="E12" s="248"/>
      <c r="F12" s="52"/>
      <c r="G12" s="41"/>
      <c r="H12" s="41"/>
      <c r="I12" s="41"/>
      <c r="J12" s="41"/>
      <c r="K12" s="41"/>
      <c r="L12" s="41"/>
      <c r="M12" s="253">
        <v>45108</v>
      </c>
      <c r="N12" s="97">
        <v>1696.7</v>
      </c>
      <c r="O12" s="219">
        <f t="shared" si="0"/>
        <v>1697.1333333333332</v>
      </c>
      <c r="P12" s="99"/>
    </row>
    <row r="13" spans="1:16" s="33" customFormat="1" x14ac:dyDescent="0.25">
      <c r="A13" s="182" t="s">
        <v>121</v>
      </c>
      <c r="B13" s="399">
        <v>1697.8</v>
      </c>
      <c r="C13" s="266"/>
      <c r="D13" s="280">
        <v>3.8</v>
      </c>
      <c r="E13" s="267"/>
      <c r="F13" s="52"/>
      <c r="G13" s="41"/>
      <c r="H13" s="41"/>
      <c r="I13" s="41"/>
      <c r="J13" s="41"/>
      <c r="K13" s="41"/>
      <c r="L13" s="41"/>
      <c r="M13" s="253">
        <v>45139</v>
      </c>
      <c r="N13" s="97">
        <v>1697.8</v>
      </c>
      <c r="O13" s="219">
        <f t="shared" si="0"/>
        <v>1698.7333333333333</v>
      </c>
      <c r="P13" s="99"/>
    </row>
    <row r="14" spans="1:16" s="33" customFormat="1" x14ac:dyDescent="0.25">
      <c r="A14" s="64" t="s">
        <v>122</v>
      </c>
      <c r="B14" s="398">
        <v>1698.5</v>
      </c>
      <c r="C14" s="265"/>
      <c r="D14" s="183">
        <v>4</v>
      </c>
      <c r="E14" s="248"/>
      <c r="F14" s="52"/>
      <c r="G14" s="41"/>
      <c r="H14" s="41"/>
      <c r="I14" s="41"/>
      <c r="J14" s="41"/>
      <c r="K14" s="41"/>
      <c r="L14" s="41"/>
      <c r="M14" s="253">
        <v>45170</v>
      </c>
      <c r="N14" s="97">
        <v>1698.5</v>
      </c>
      <c r="O14" s="219">
        <f t="shared" si="0"/>
        <v>1697.6666666666667</v>
      </c>
      <c r="P14" s="99"/>
    </row>
    <row r="15" spans="1:16" s="33" customFormat="1" x14ac:dyDescent="0.25">
      <c r="A15" s="182" t="s">
        <v>123</v>
      </c>
      <c r="B15" s="399">
        <v>1700.7</v>
      </c>
      <c r="C15" s="266"/>
      <c r="D15" s="280">
        <v>4.2</v>
      </c>
      <c r="E15" s="267"/>
      <c r="F15" s="52"/>
      <c r="G15" s="41"/>
      <c r="H15" s="41"/>
      <c r="I15" s="41"/>
      <c r="J15" s="41"/>
      <c r="K15" s="41"/>
      <c r="L15" s="41"/>
      <c r="M15" s="253">
        <v>45200</v>
      </c>
      <c r="N15" s="97">
        <v>1700.7</v>
      </c>
      <c r="O15" s="219">
        <f t="shared" si="0"/>
        <v>1699</v>
      </c>
      <c r="P15" s="99"/>
    </row>
    <row r="16" spans="1:16" s="33" customFormat="1" x14ac:dyDescent="0.25">
      <c r="A16" s="64" t="s">
        <v>124</v>
      </c>
      <c r="B16" s="398">
        <v>1699.7</v>
      </c>
      <c r="C16" s="265"/>
      <c r="D16" s="183">
        <v>4.2</v>
      </c>
      <c r="E16" s="248"/>
      <c r="F16" s="52"/>
      <c r="G16" s="41"/>
      <c r="H16" s="41"/>
      <c r="I16" s="41"/>
      <c r="J16" s="41"/>
      <c r="K16" s="41"/>
      <c r="L16" s="41"/>
      <c r="M16" s="253">
        <v>45231</v>
      </c>
      <c r="N16" s="97">
        <v>1699.7</v>
      </c>
      <c r="O16" s="219">
        <f t="shared" si="0"/>
        <v>1699.6333333333332</v>
      </c>
      <c r="P16" s="99"/>
    </row>
    <row r="17" spans="1:16" s="33" customFormat="1" x14ac:dyDescent="0.25">
      <c r="A17" s="182" t="s">
        <v>125</v>
      </c>
      <c r="B17" s="399">
        <v>1695.8</v>
      </c>
      <c r="C17" s="266"/>
      <c r="D17" s="280">
        <v>4.2</v>
      </c>
      <c r="E17" s="267"/>
      <c r="F17" s="52"/>
      <c r="G17" s="41"/>
      <c r="H17" s="41"/>
      <c r="I17" s="41"/>
      <c r="J17" s="41"/>
      <c r="K17" s="41"/>
      <c r="L17" s="41"/>
      <c r="M17" s="253">
        <v>45261</v>
      </c>
      <c r="N17" s="97">
        <v>1695.8</v>
      </c>
      <c r="O17" s="219">
        <f t="shared" si="0"/>
        <v>1698.7333333333333</v>
      </c>
      <c r="P17" s="99"/>
    </row>
    <row r="18" spans="1:16" s="33" customFormat="1" ht="9" customHeight="1" x14ac:dyDescent="0.25">
      <c r="A18" s="64"/>
      <c r="B18" s="398"/>
      <c r="C18" s="265"/>
      <c r="D18" s="183"/>
      <c r="E18" s="248"/>
      <c r="F18" s="52"/>
      <c r="G18" s="41"/>
      <c r="H18" s="41"/>
      <c r="I18" s="41"/>
      <c r="J18" s="41"/>
      <c r="K18" s="41"/>
      <c r="L18" s="41"/>
      <c r="M18" s="253">
        <v>45292</v>
      </c>
      <c r="N18" s="97">
        <v>1701.6</v>
      </c>
      <c r="O18" s="219">
        <f t="shared" si="0"/>
        <v>1699.0333333333335</v>
      </c>
      <c r="P18" s="99"/>
    </row>
    <row r="19" spans="1:16" s="33" customFormat="1" x14ac:dyDescent="0.25">
      <c r="A19" s="397">
        <v>2024</v>
      </c>
      <c r="B19" s="400"/>
      <c r="C19" s="401"/>
      <c r="D19" s="187"/>
      <c r="E19" s="402"/>
      <c r="F19" s="52"/>
      <c r="G19" s="60"/>
      <c r="H19" s="43"/>
      <c r="I19" s="43"/>
      <c r="J19" s="43"/>
      <c r="K19" s="43"/>
      <c r="L19" s="43"/>
      <c r="M19" s="253">
        <v>45323</v>
      </c>
      <c r="N19" s="97">
        <v>1704.2</v>
      </c>
      <c r="O19" s="219">
        <f t="shared" si="0"/>
        <v>1700.5333333333331</v>
      </c>
      <c r="P19" s="99"/>
    </row>
    <row r="20" spans="1:16" s="33" customFormat="1" x14ac:dyDescent="0.25">
      <c r="A20" s="178" t="s">
        <v>114</v>
      </c>
      <c r="B20" s="398">
        <v>1701.6</v>
      </c>
      <c r="C20" s="265"/>
      <c r="D20" s="183">
        <v>4.4000000000000004</v>
      </c>
      <c r="E20" s="248"/>
      <c r="F20" s="403"/>
      <c r="G20" s="41"/>
      <c r="H20" s="44"/>
      <c r="I20" s="44"/>
      <c r="J20" s="44"/>
      <c r="K20" s="44"/>
      <c r="L20" s="44"/>
      <c r="M20" s="253">
        <v>45352</v>
      </c>
      <c r="N20" s="97">
        <v>1709.1</v>
      </c>
      <c r="O20" s="219">
        <f t="shared" si="0"/>
        <v>1704.9666666666665</v>
      </c>
      <c r="P20" s="99"/>
    </row>
    <row r="21" spans="1:16" s="33" customFormat="1" x14ac:dyDescent="0.25">
      <c r="A21" s="180" t="s">
        <v>115</v>
      </c>
      <c r="B21" s="399">
        <v>1704.2</v>
      </c>
      <c r="C21" s="271" t="s">
        <v>126</v>
      </c>
      <c r="D21" s="280">
        <v>4.5</v>
      </c>
      <c r="E21" s="272" t="s">
        <v>126</v>
      </c>
      <c r="F21" s="403"/>
      <c r="G21" s="41"/>
      <c r="H21" s="41"/>
      <c r="I21" s="41"/>
      <c r="J21" s="41"/>
      <c r="K21" s="41"/>
      <c r="L21" s="41"/>
      <c r="M21" s="253"/>
      <c r="N21" s="97"/>
      <c r="O21" s="219"/>
      <c r="P21" s="99"/>
    </row>
    <row r="22" spans="1:16" s="33" customFormat="1" x14ac:dyDescent="0.25">
      <c r="A22" s="178" t="s">
        <v>116</v>
      </c>
      <c r="B22" s="398">
        <v>1709.1</v>
      </c>
      <c r="C22" s="248" t="s">
        <v>127</v>
      </c>
      <c r="D22" s="183">
        <v>4.5</v>
      </c>
      <c r="E22" s="248" t="s">
        <v>127</v>
      </c>
      <c r="F22" s="403"/>
      <c r="G22" s="41"/>
      <c r="H22" s="41"/>
      <c r="I22" s="41"/>
      <c r="J22" s="41"/>
      <c r="K22" s="41"/>
      <c r="L22" s="41"/>
      <c r="M22" s="253"/>
      <c r="N22" s="97"/>
      <c r="O22" s="219"/>
      <c r="P22" s="99"/>
    </row>
    <row r="23" spans="1:16" s="33" customFormat="1" x14ac:dyDescent="0.25">
      <c r="A23" s="182" t="s">
        <v>117</v>
      </c>
      <c r="B23" s="399"/>
      <c r="C23" s="266"/>
      <c r="D23" s="280"/>
      <c r="E23" s="267"/>
      <c r="F23" s="403"/>
      <c r="G23" s="41"/>
      <c r="H23" s="41"/>
      <c r="I23" s="41"/>
      <c r="J23" s="41"/>
      <c r="K23" s="41"/>
      <c r="L23" s="41"/>
      <c r="M23" s="253"/>
      <c r="N23" s="97"/>
      <c r="O23" s="219"/>
      <c r="P23" s="99"/>
    </row>
    <row r="24" spans="1:16" s="33" customFormat="1" x14ac:dyDescent="0.25">
      <c r="A24" s="64" t="s">
        <v>118</v>
      </c>
      <c r="B24" s="398"/>
      <c r="C24" s="265"/>
      <c r="D24" s="183"/>
      <c r="E24" s="248"/>
      <c r="F24" s="403"/>
      <c r="G24" s="41"/>
      <c r="H24" s="41"/>
      <c r="I24" s="41"/>
      <c r="J24" s="41"/>
      <c r="K24" s="41"/>
      <c r="L24" s="41"/>
      <c r="M24" s="253"/>
      <c r="N24" s="97"/>
      <c r="O24" s="219"/>
      <c r="P24" s="99"/>
    </row>
    <row r="25" spans="1:16" s="33" customFormat="1" x14ac:dyDescent="0.25">
      <c r="A25" s="182" t="s">
        <v>119</v>
      </c>
      <c r="B25" s="399"/>
      <c r="C25" s="266"/>
      <c r="D25" s="280"/>
      <c r="E25" s="266"/>
      <c r="F25" s="403"/>
      <c r="G25" s="41"/>
      <c r="H25" s="41"/>
      <c r="I25" s="41"/>
      <c r="J25" s="41"/>
      <c r="K25" s="41"/>
      <c r="L25" s="41"/>
      <c r="M25" s="253"/>
      <c r="N25" s="97"/>
      <c r="O25" s="219"/>
      <c r="P25" s="99"/>
    </row>
    <row r="26" spans="1:16" s="33" customFormat="1" x14ac:dyDescent="0.25">
      <c r="A26" s="64" t="s">
        <v>120</v>
      </c>
      <c r="B26" s="398"/>
      <c r="C26" s="265"/>
      <c r="D26" s="183"/>
      <c r="E26" s="265"/>
      <c r="F26" s="403"/>
      <c r="G26" s="41"/>
      <c r="H26" s="41"/>
      <c r="I26" s="41"/>
      <c r="J26" s="41"/>
      <c r="K26" s="41"/>
      <c r="L26" s="41"/>
      <c r="M26" s="253"/>
      <c r="N26" s="97"/>
      <c r="O26" s="219"/>
      <c r="P26" s="99"/>
    </row>
    <row r="27" spans="1:16" s="33" customFormat="1" x14ac:dyDescent="0.25">
      <c r="A27" s="182" t="s">
        <v>121</v>
      </c>
      <c r="B27" s="399"/>
      <c r="C27" s="266"/>
      <c r="D27" s="280"/>
      <c r="E27" s="267"/>
      <c r="F27" s="403"/>
      <c r="G27" s="41"/>
      <c r="H27" s="41"/>
      <c r="I27" s="41"/>
      <c r="J27" s="41"/>
      <c r="K27" s="41"/>
      <c r="L27" s="41"/>
      <c r="M27" s="253"/>
      <c r="N27" s="97"/>
      <c r="O27" s="219"/>
      <c r="P27" s="98"/>
    </row>
    <row r="28" spans="1:16" s="33" customFormat="1" x14ac:dyDescent="0.25">
      <c r="A28" s="64" t="s">
        <v>122</v>
      </c>
      <c r="B28" s="404"/>
      <c r="C28" s="265"/>
      <c r="D28" s="405"/>
      <c r="E28" s="248"/>
      <c r="F28" s="403"/>
      <c r="G28" s="41"/>
      <c r="H28" s="41"/>
      <c r="I28" s="41"/>
      <c r="J28" s="41"/>
      <c r="K28" s="41"/>
      <c r="L28" s="41"/>
      <c r="M28" s="253"/>
      <c r="N28" s="97"/>
      <c r="O28" s="219"/>
      <c r="P28" s="136"/>
    </row>
    <row r="29" spans="1:16" s="33" customFormat="1" x14ac:dyDescent="0.25">
      <c r="A29" s="182" t="s">
        <v>123</v>
      </c>
      <c r="B29" s="399"/>
      <c r="C29" s="266"/>
      <c r="D29" s="280"/>
      <c r="E29" s="267"/>
      <c r="F29" s="403"/>
      <c r="G29" s="41"/>
      <c r="H29" s="41"/>
      <c r="I29" s="41"/>
      <c r="J29" s="41"/>
      <c r="K29" s="41"/>
      <c r="L29" s="41"/>
      <c r="M29" s="253"/>
      <c r="N29" s="97"/>
      <c r="O29" s="219"/>
    </row>
    <row r="30" spans="1:16" s="33" customFormat="1" ht="11.4" x14ac:dyDescent="0.2">
      <c r="A30" s="64" t="s">
        <v>124</v>
      </c>
      <c r="B30" s="398"/>
      <c r="C30" s="265"/>
      <c r="D30" s="183"/>
      <c r="E30" s="248"/>
      <c r="F30" s="403"/>
      <c r="G30" s="41"/>
      <c r="H30" s="41"/>
      <c r="I30" s="41"/>
      <c r="J30" s="41"/>
      <c r="K30" s="41"/>
      <c r="L30" s="41"/>
      <c r="M30" s="253"/>
      <c r="O30" s="254"/>
    </row>
    <row r="31" spans="1:16" s="33" customFormat="1" ht="11.4" x14ac:dyDescent="0.2">
      <c r="A31" s="182" t="s">
        <v>125</v>
      </c>
      <c r="B31" s="399"/>
      <c r="C31" s="266"/>
      <c r="D31" s="280"/>
      <c r="E31" s="267"/>
      <c r="F31" s="403"/>
      <c r="G31" s="41"/>
      <c r="H31" s="41"/>
      <c r="I31" s="41"/>
      <c r="J31" s="41"/>
      <c r="K31" s="41"/>
      <c r="L31" s="41"/>
      <c r="M31" s="253"/>
      <c r="O31" s="254"/>
    </row>
    <row r="32" spans="1:16" x14ac:dyDescent="0.25">
      <c r="A32" s="64"/>
      <c r="B32" s="39"/>
      <c r="C32" s="22"/>
      <c r="D32" s="39"/>
      <c r="E32" s="22"/>
      <c r="F32" s="55"/>
      <c r="G32" s="15"/>
      <c r="H32" s="15"/>
      <c r="I32" s="15"/>
      <c r="J32" s="15"/>
      <c r="K32" s="15"/>
      <c r="L32" s="15"/>
    </row>
    <row r="33" spans="1:17" x14ac:dyDescent="0.25">
      <c r="A33" s="64"/>
      <c r="B33" s="60" t="s">
        <v>136</v>
      </c>
      <c r="C33" s="60"/>
      <c r="D33" s="105" t="s">
        <v>128</v>
      </c>
      <c r="E33" s="17"/>
      <c r="F33" s="56"/>
      <c r="G33" s="15"/>
      <c r="H33" s="15"/>
      <c r="I33" s="15"/>
      <c r="J33" s="15"/>
      <c r="K33" s="15"/>
      <c r="L33" s="15"/>
    </row>
    <row r="34" spans="1:17" x14ac:dyDescent="0.25">
      <c r="A34" s="65"/>
      <c r="B34" s="70" t="s">
        <v>129</v>
      </c>
      <c r="C34" s="70"/>
      <c r="D34" s="101" t="s">
        <v>130</v>
      </c>
      <c r="E34" s="63"/>
      <c r="F34" s="57"/>
      <c r="G34" s="60"/>
      <c r="H34" s="21"/>
      <c r="I34" s="21"/>
      <c r="J34" s="21"/>
      <c r="K34" s="21"/>
      <c r="L34" s="21"/>
      <c r="P34" s="258"/>
    </row>
    <row r="35" spans="1:17" s="33" customFormat="1" ht="12" x14ac:dyDescent="0.25">
      <c r="A35" s="397">
        <v>2023</v>
      </c>
      <c r="B35" s="174"/>
      <c r="C35" s="175"/>
      <c r="D35" s="176"/>
      <c r="E35" s="177"/>
      <c r="F35" s="53"/>
      <c r="G35" s="41"/>
      <c r="H35" s="41"/>
      <c r="I35" s="41"/>
      <c r="J35" s="41"/>
      <c r="K35" s="41"/>
      <c r="L35" s="41"/>
      <c r="O35" s="254"/>
    </row>
    <row r="36" spans="1:17" s="33" customFormat="1" ht="11.4" x14ac:dyDescent="0.2">
      <c r="A36" s="178" t="s">
        <v>114</v>
      </c>
      <c r="B36" s="406">
        <v>4215.454545454545</v>
      </c>
      <c r="C36" s="179"/>
      <c r="D36" s="183">
        <v>33.5</v>
      </c>
      <c r="E36" s="184"/>
      <c r="F36" s="53"/>
      <c r="G36" s="41"/>
      <c r="H36" s="41"/>
      <c r="I36" s="41"/>
      <c r="J36" s="41"/>
      <c r="K36" s="41"/>
      <c r="L36" s="41"/>
      <c r="O36" s="254"/>
    </row>
    <row r="37" spans="1:17" s="33" customFormat="1" ht="11.4" x14ac:dyDescent="0.2">
      <c r="A37" s="180" t="s">
        <v>115</v>
      </c>
      <c r="B37" s="407">
        <v>3249.25</v>
      </c>
      <c r="C37" s="181"/>
      <c r="D37" s="280">
        <v>33</v>
      </c>
      <c r="E37" s="408"/>
      <c r="F37" s="54"/>
      <c r="G37" s="41"/>
      <c r="H37" s="41"/>
      <c r="I37" s="41"/>
      <c r="J37" s="41"/>
      <c r="K37" s="41"/>
      <c r="L37" s="41"/>
      <c r="O37" s="254"/>
    </row>
    <row r="38" spans="1:17" s="33" customFormat="1" ht="11.4" x14ac:dyDescent="0.2">
      <c r="A38" s="178" t="s">
        <v>116</v>
      </c>
      <c r="B38" s="406">
        <v>2897.826086956522</v>
      </c>
      <c r="C38" s="179"/>
      <c r="D38" s="183">
        <v>32.9</v>
      </c>
      <c r="E38" s="184"/>
      <c r="F38" s="54"/>
      <c r="G38" s="41"/>
      <c r="H38" s="41"/>
      <c r="I38" s="41"/>
      <c r="J38" s="41"/>
      <c r="K38" s="41"/>
      <c r="L38" s="41"/>
      <c r="O38" s="254"/>
    </row>
    <row r="39" spans="1:17" s="33" customFormat="1" ht="11.4" x14ac:dyDescent="0.2">
      <c r="A39" s="182" t="s">
        <v>117</v>
      </c>
      <c r="B39" s="407">
        <v>3610</v>
      </c>
      <c r="C39" s="181"/>
      <c r="D39" s="280">
        <v>33.700000000000003</v>
      </c>
      <c r="E39" s="408"/>
      <c r="F39" s="54"/>
      <c r="G39" s="41"/>
      <c r="H39" s="41"/>
      <c r="I39" s="41"/>
      <c r="J39" s="41"/>
      <c r="K39" s="41"/>
      <c r="L39" s="41"/>
      <c r="O39" s="254"/>
    </row>
    <row r="40" spans="1:17" s="33" customFormat="1" ht="11.4" x14ac:dyDescent="0.2">
      <c r="A40" s="64" t="s">
        <v>118</v>
      </c>
      <c r="B40" s="406">
        <v>3972.1739130434785</v>
      </c>
      <c r="C40" s="179"/>
      <c r="D40" s="183">
        <v>33</v>
      </c>
      <c r="E40" s="184"/>
      <c r="F40" s="54"/>
      <c r="G40" s="41"/>
      <c r="H40" s="41"/>
      <c r="I40" s="41"/>
      <c r="J40" s="41"/>
      <c r="K40" s="41"/>
      <c r="L40" s="41"/>
      <c r="O40" s="254"/>
    </row>
    <row r="41" spans="1:17" s="33" customFormat="1" ht="11.4" x14ac:dyDescent="0.2">
      <c r="A41" s="182" t="s">
        <v>119</v>
      </c>
      <c r="B41" s="407">
        <v>7737.7272727272721</v>
      </c>
      <c r="C41" s="181"/>
      <c r="D41" s="280">
        <v>33</v>
      </c>
      <c r="E41" s="408"/>
      <c r="F41" s="58"/>
      <c r="G41" s="41"/>
      <c r="H41" s="41"/>
      <c r="I41" s="41"/>
      <c r="J41" s="41"/>
      <c r="K41" s="41"/>
      <c r="L41" s="41"/>
      <c r="O41" s="254"/>
    </row>
    <row r="42" spans="1:17" s="33" customFormat="1" ht="11.4" x14ac:dyDescent="0.2">
      <c r="A42" s="64" t="s">
        <v>120</v>
      </c>
      <c r="B42" s="406">
        <v>6646</v>
      </c>
      <c r="C42" s="179"/>
      <c r="D42" s="183">
        <v>33.5</v>
      </c>
      <c r="E42" s="184"/>
      <c r="F42" s="54"/>
      <c r="G42" s="41"/>
      <c r="H42" s="41"/>
      <c r="I42" s="41"/>
      <c r="J42" s="41"/>
      <c r="K42" s="41"/>
      <c r="L42" s="41"/>
      <c r="O42" s="254"/>
    </row>
    <row r="43" spans="1:17" s="33" customFormat="1" ht="11.4" x14ac:dyDescent="0.2">
      <c r="A43" s="182" t="s">
        <v>121</v>
      </c>
      <c r="B43" s="407">
        <v>3034.5652173913045</v>
      </c>
      <c r="C43" s="181"/>
      <c r="D43" s="280">
        <v>33.299999999999997</v>
      </c>
      <c r="E43" s="408"/>
      <c r="F43" s="54"/>
      <c r="G43" s="41"/>
      <c r="H43" s="41"/>
      <c r="I43" s="41"/>
      <c r="J43" s="41"/>
      <c r="K43" s="41"/>
      <c r="L43" s="41"/>
      <c r="O43" s="254"/>
    </row>
    <row r="44" spans="1:17" s="33" customFormat="1" ht="11.4" x14ac:dyDescent="0.2">
      <c r="A44" s="64" t="s">
        <v>122</v>
      </c>
      <c r="B44" s="406">
        <v>2386.9047619047619</v>
      </c>
      <c r="C44" s="179"/>
      <c r="D44" s="183">
        <v>33.4</v>
      </c>
      <c r="E44" s="184"/>
      <c r="F44" s="58"/>
      <c r="G44" s="41"/>
      <c r="H44" s="41"/>
      <c r="I44" s="41"/>
      <c r="J44" s="41"/>
      <c r="K44" s="41"/>
      <c r="L44" s="41"/>
      <c r="O44" s="254"/>
    </row>
    <row r="45" spans="1:17" s="33" customFormat="1" ht="11.4" x14ac:dyDescent="0.2">
      <c r="A45" s="182" t="s">
        <v>123</v>
      </c>
      <c r="B45" s="407">
        <v>2253.181818181818</v>
      </c>
      <c r="C45" s="181"/>
      <c r="D45" s="280">
        <v>33.799999999999997</v>
      </c>
      <c r="E45" s="408"/>
      <c r="F45" s="54"/>
      <c r="G45" s="41"/>
      <c r="H45" s="41"/>
      <c r="I45" s="41"/>
      <c r="J45" s="41"/>
      <c r="K45" s="41"/>
      <c r="L45" s="41"/>
      <c r="O45" s="254"/>
    </row>
    <row r="46" spans="1:17" s="33" customFormat="1" ht="11.4" x14ac:dyDescent="0.2">
      <c r="A46" s="64" t="s">
        <v>124</v>
      </c>
      <c r="B46" s="406">
        <v>2885.454545454545</v>
      </c>
      <c r="C46" s="179"/>
      <c r="D46" s="183">
        <v>33.5</v>
      </c>
      <c r="E46" s="184"/>
      <c r="F46" s="54"/>
      <c r="G46" s="41"/>
      <c r="H46" s="41"/>
      <c r="I46" s="41"/>
      <c r="J46" s="41"/>
      <c r="K46" s="41"/>
      <c r="L46" s="41"/>
      <c r="O46" s="254"/>
    </row>
    <row r="47" spans="1:17" s="33" customFormat="1" ht="11.4" x14ac:dyDescent="0.2">
      <c r="A47" s="182" t="s">
        <v>125</v>
      </c>
      <c r="B47" s="407">
        <v>5214.0476190476193</v>
      </c>
      <c r="C47" s="181"/>
      <c r="D47" s="280">
        <v>33.5</v>
      </c>
      <c r="E47" s="267"/>
      <c r="F47" s="58"/>
      <c r="G47" s="41"/>
      <c r="H47" s="41"/>
      <c r="I47" s="41"/>
      <c r="J47" s="41"/>
      <c r="K47" s="41"/>
      <c r="L47" s="41"/>
      <c r="O47" s="254"/>
      <c r="Q47" s="33" t="s">
        <v>131</v>
      </c>
    </row>
    <row r="48" spans="1:17" s="33" customFormat="1" ht="9" customHeight="1" x14ac:dyDescent="0.2">
      <c r="A48" s="64"/>
      <c r="B48" s="66"/>
      <c r="C48" s="179"/>
      <c r="D48" s="183"/>
      <c r="E48" s="184"/>
      <c r="F48" s="54"/>
      <c r="G48" s="41"/>
      <c r="H48" s="41"/>
      <c r="I48" s="41"/>
      <c r="J48" s="41"/>
      <c r="K48" s="41"/>
      <c r="L48" s="41"/>
      <c r="O48" s="254"/>
      <c r="Q48" s="247"/>
    </row>
    <row r="49" spans="1:16" s="33" customFormat="1" x14ac:dyDescent="0.25">
      <c r="A49" s="397">
        <v>2024</v>
      </c>
      <c r="B49" s="185"/>
      <c r="C49" s="186"/>
      <c r="D49" s="187"/>
      <c r="E49" s="188"/>
      <c r="F49" s="54"/>
      <c r="G49" s="60"/>
      <c r="H49" s="43"/>
      <c r="I49" s="43"/>
      <c r="J49" s="43"/>
      <c r="K49" s="43"/>
      <c r="L49" s="43"/>
      <c r="O49" s="409"/>
      <c r="P49" s="136"/>
    </row>
    <row r="50" spans="1:16" s="33" customFormat="1" ht="11.4" x14ac:dyDescent="0.2">
      <c r="A50" s="178" t="s">
        <v>114</v>
      </c>
      <c r="B50" s="427">
        <f>B116</f>
        <v>4239.347826086957</v>
      </c>
      <c r="C50" s="179"/>
      <c r="D50" s="183">
        <v>33.200000000000003</v>
      </c>
      <c r="E50" s="248"/>
      <c r="F50" s="58"/>
      <c r="G50" s="41"/>
      <c r="H50" s="41"/>
      <c r="I50" s="41"/>
      <c r="J50" s="41"/>
      <c r="K50" s="41"/>
      <c r="L50" s="41"/>
      <c r="O50" s="254"/>
    </row>
    <row r="51" spans="1:16" s="33" customFormat="1" ht="11.4" x14ac:dyDescent="0.2">
      <c r="A51" s="180" t="s">
        <v>115</v>
      </c>
      <c r="B51" s="407">
        <f>B117</f>
        <v>2846.9047619047619</v>
      </c>
      <c r="C51" s="181"/>
      <c r="D51" s="280">
        <v>32.9</v>
      </c>
      <c r="E51" s="267" t="s">
        <v>126</v>
      </c>
      <c r="F51" s="59"/>
      <c r="G51" s="41"/>
      <c r="H51" s="41"/>
      <c r="I51" s="41"/>
      <c r="J51" s="41"/>
      <c r="K51" s="41"/>
      <c r="L51" s="41"/>
      <c r="O51" s="254"/>
    </row>
    <row r="52" spans="1:16" s="33" customFormat="1" ht="11.4" x14ac:dyDescent="0.2">
      <c r="A52" s="178" t="s">
        <v>116</v>
      </c>
      <c r="B52" s="406">
        <f>B118</f>
        <v>2524.7619047619046</v>
      </c>
      <c r="C52" s="410"/>
      <c r="D52" s="183">
        <v>33.4</v>
      </c>
      <c r="E52" s="248" t="s">
        <v>127</v>
      </c>
      <c r="F52" s="58"/>
      <c r="G52" s="41"/>
      <c r="H52" s="41"/>
      <c r="I52" s="41"/>
      <c r="J52" s="41"/>
      <c r="K52" s="41"/>
      <c r="L52" s="41"/>
      <c r="O52" s="254"/>
    </row>
    <row r="53" spans="1:16" s="33" customFormat="1" ht="11.4" x14ac:dyDescent="0.2">
      <c r="A53" s="182" t="s">
        <v>117</v>
      </c>
      <c r="B53" s="407"/>
      <c r="C53" s="181"/>
      <c r="D53" s="280"/>
      <c r="E53" s="267"/>
      <c r="F53" s="411"/>
      <c r="G53" s="41"/>
      <c r="H53" s="41"/>
      <c r="I53" s="41"/>
      <c r="J53" s="41"/>
      <c r="K53" s="41"/>
      <c r="L53" s="41"/>
      <c r="O53" s="254"/>
    </row>
    <row r="54" spans="1:16" s="33" customFormat="1" ht="11.4" x14ac:dyDescent="0.2">
      <c r="A54" s="64" t="s">
        <v>118</v>
      </c>
      <c r="B54" s="406"/>
      <c r="C54" s="179"/>
      <c r="D54" s="183"/>
      <c r="E54" s="248"/>
      <c r="F54" s="59"/>
      <c r="G54" s="41"/>
      <c r="H54" s="41"/>
      <c r="I54" s="41"/>
      <c r="J54" s="41"/>
      <c r="K54" s="41"/>
      <c r="L54" s="41"/>
      <c r="O54" s="254"/>
    </row>
    <row r="55" spans="1:16" s="33" customFormat="1" ht="11.4" x14ac:dyDescent="0.2">
      <c r="A55" s="182" t="s">
        <v>119</v>
      </c>
      <c r="B55" s="407"/>
      <c r="C55" s="181"/>
      <c r="D55" s="280"/>
      <c r="E55" s="266"/>
      <c r="F55" s="412"/>
      <c r="G55" s="41"/>
      <c r="H55" s="41"/>
      <c r="I55" s="41"/>
      <c r="J55" s="41"/>
      <c r="K55" s="41"/>
      <c r="L55" s="41"/>
      <c r="O55" s="254"/>
    </row>
    <row r="56" spans="1:16" s="33" customFormat="1" ht="11.4" x14ac:dyDescent="0.2">
      <c r="A56" s="64" t="s">
        <v>120</v>
      </c>
      <c r="B56" s="406"/>
      <c r="C56" s="179"/>
      <c r="D56" s="183"/>
      <c r="E56" s="265"/>
      <c r="F56" s="413"/>
      <c r="G56" s="41"/>
      <c r="H56" s="41"/>
      <c r="I56" s="41"/>
      <c r="J56" s="41"/>
      <c r="K56" s="41"/>
      <c r="L56" s="41"/>
      <c r="O56" s="254"/>
    </row>
    <row r="57" spans="1:16" s="33" customFormat="1" ht="11.4" x14ac:dyDescent="0.2">
      <c r="A57" s="182" t="s">
        <v>121</v>
      </c>
      <c r="B57" s="407"/>
      <c r="C57" s="181"/>
      <c r="D57" s="280"/>
      <c r="E57" s="267"/>
      <c r="F57" s="412"/>
      <c r="G57" s="41"/>
      <c r="H57" s="41"/>
      <c r="I57" s="41"/>
      <c r="J57" s="41"/>
      <c r="K57" s="41"/>
      <c r="L57" s="41"/>
      <c r="O57" s="254"/>
    </row>
    <row r="58" spans="1:16" s="33" customFormat="1" ht="11.4" x14ac:dyDescent="0.2">
      <c r="A58" s="64" t="s">
        <v>122</v>
      </c>
      <c r="B58" s="406"/>
      <c r="C58" s="179"/>
      <c r="D58" s="183"/>
      <c r="E58" s="248"/>
      <c r="F58" s="412"/>
      <c r="G58" s="41"/>
      <c r="H58" s="41"/>
      <c r="I58" s="41"/>
      <c r="J58" s="41"/>
      <c r="K58" s="41"/>
      <c r="L58" s="41"/>
      <c r="O58" s="254"/>
    </row>
    <row r="59" spans="1:16" s="33" customFormat="1" ht="11.4" x14ac:dyDescent="0.2">
      <c r="A59" s="182" t="s">
        <v>123</v>
      </c>
      <c r="B59" s="407"/>
      <c r="C59" s="181"/>
      <c r="D59" s="280"/>
      <c r="E59" s="267"/>
      <c r="F59" s="53"/>
      <c r="G59" s="41"/>
      <c r="H59" s="41"/>
      <c r="I59" s="41"/>
      <c r="J59" s="41"/>
      <c r="K59" s="41"/>
      <c r="L59" s="41"/>
      <c r="O59" s="254"/>
    </row>
    <row r="60" spans="1:16" s="33" customFormat="1" ht="11.4" x14ac:dyDescent="0.2">
      <c r="A60" s="64" t="s">
        <v>124</v>
      </c>
      <c r="B60" s="406"/>
      <c r="C60" s="179"/>
      <c r="D60" s="183"/>
      <c r="E60" s="248"/>
      <c r="F60" s="414"/>
      <c r="G60" s="41"/>
      <c r="H60" s="41"/>
      <c r="I60" s="41"/>
      <c r="J60" s="41"/>
      <c r="K60" s="41"/>
      <c r="L60" s="41"/>
      <c r="O60" s="254"/>
    </row>
    <row r="61" spans="1:16" s="33" customFormat="1" ht="11.4" x14ac:dyDescent="0.2">
      <c r="A61" s="182" t="s">
        <v>125</v>
      </c>
      <c r="B61" s="407"/>
      <c r="C61" s="181"/>
      <c r="D61" s="280"/>
      <c r="E61" s="267"/>
      <c r="F61" s="412"/>
      <c r="G61" s="41"/>
      <c r="H61" s="41"/>
      <c r="I61" s="41"/>
      <c r="J61" s="41"/>
      <c r="K61" s="41"/>
      <c r="L61" s="41"/>
      <c r="O61" s="254"/>
    </row>
    <row r="62" spans="1:16" ht="9" customHeight="1" x14ac:dyDescent="0.25">
      <c r="A62" s="100"/>
      <c r="B62" s="38"/>
      <c r="C62" s="36"/>
      <c r="D62" s="23"/>
      <c r="E62" s="35"/>
      <c r="F62" s="23"/>
      <c r="G62" s="14"/>
      <c r="H62" s="14"/>
      <c r="I62" s="15"/>
      <c r="J62" s="14"/>
      <c r="K62" s="15"/>
      <c r="L62" s="15"/>
    </row>
    <row r="63" spans="1:16" ht="13.05" customHeight="1" x14ac:dyDescent="0.25">
      <c r="A63" s="415" t="s">
        <v>132</v>
      </c>
      <c r="B63" s="130"/>
      <c r="C63" s="416"/>
      <c r="D63" s="33" t="s">
        <v>51</v>
      </c>
      <c r="F63" s="33" t="s">
        <v>52</v>
      </c>
      <c r="G63" s="14"/>
      <c r="H63" s="335" t="s">
        <v>133</v>
      </c>
      <c r="I63" s="15"/>
      <c r="J63" s="14"/>
      <c r="K63" s="15"/>
      <c r="L63" s="15"/>
    </row>
    <row r="64" spans="1:16" ht="14.4" x14ac:dyDescent="0.25">
      <c r="A64" s="418" t="str">
        <f>employment!A60</f>
        <v xml:space="preserve">Connecticut Labor Situation             </v>
      </c>
      <c r="B64" s="423"/>
      <c r="C64" s="423"/>
      <c r="D64" s="423"/>
      <c r="E64" s="423"/>
      <c r="F64" s="423"/>
      <c r="G64" s="423"/>
      <c r="H64" s="423"/>
      <c r="I64" s="423"/>
      <c r="J64" s="423"/>
      <c r="K64" s="423"/>
      <c r="L64" s="426" t="str">
        <f>employment!M60</f>
        <v>March 2024</v>
      </c>
    </row>
    <row r="65" spans="1:15" x14ac:dyDescent="0.25">
      <c r="L65" s="40"/>
    </row>
    <row r="66" spans="1:15" x14ac:dyDescent="0.25">
      <c r="A66" t="s">
        <v>137</v>
      </c>
    </row>
    <row r="67" spans="1:15" s="258" customFormat="1" x14ac:dyDescent="0.25">
      <c r="A67" s="434"/>
      <c r="B67" s="431" t="s">
        <v>138</v>
      </c>
      <c r="C67" s="432" t="s">
        <v>139</v>
      </c>
      <c r="D67" s="430"/>
      <c r="E67" s="429"/>
      <c r="O67" s="372"/>
    </row>
    <row r="68" spans="1:15" x14ac:dyDescent="0.25">
      <c r="A68" s="428" t="s">
        <v>114</v>
      </c>
      <c r="B68" s="431">
        <v>4181.086956521739</v>
      </c>
      <c r="C68" s="432"/>
      <c r="D68" s="40">
        <v>2020</v>
      </c>
    </row>
    <row r="69" spans="1:15" x14ac:dyDescent="0.25">
      <c r="A69" s="428" t="s">
        <v>115</v>
      </c>
      <c r="B69" s="431">
        <v>2708</v>
      </c>
      <c r="C69" s="432"/>
    </row>
    <row r="70" spans="1:15" x14ac:dyDescent="0.25">
      <c r="A70" s="428" t="s">
        <v>116</v>
      </c>
      <c r="B70" s="431">
        <v>18645.681818181816</v>
      </c>
      <c r="C70" s="432"/>
    </row>
    <row r="71" spans="1:15" x14ac:dyDescent="0.25">
      <c r="A71" s="428" t="s">
        <v>117</v>
      </c>
      <c r="B71" s="431">
        <v>49470.681818181816</v>
      </c>
      <c r="C71" s="432"/>
    </row>
    <row r="72" spans="1:15" x14ac:dyDescent="0.25">
      <c r="A72" s="428" t="s">
        <v>118</v>
      </c>
      <c r="B72" s="431">
        <v>22070.238095238095</v>
      </c>
      <c r="C72" s="432"/>
    </row>
    <row r="73" spans="1:15" x14ac:dyDescent="0.25">
      <c r="A73" s="428" t="s">
        <v>119</v>
      </c>
      <c r="B73" s="431">
        <v>12044.545454545454</v>
      </c>
      <c r="C73" s="432"/>
    </row>
    <row r="74" spans="1:15" x14ac:dyDescent="0.25">
      <c r="A74" s="428" t="s">
        <v>120</v>
      </c>
      <c r="B74" s="431">
        <v>10713.260869565218</v>
      </c>
      <c r="C74" s="432"/>
    </row>
    <row r="75" spans="1:15" x14ac:dyDescent="0.25">
      <c r="A75" s="428" t="s">
        <v>121</v>
      </c>
      <c r="B75" s="431">
        <v>7420.2380952380945</v>
      </c>
      <c r="C75" s="432"/>
    </row>
    <row r="76" spans="1:15" x14ac:dyDescent="0.25">
      <c r="A76" s="428" t="s">
        <v>122</v>
      </c>
      <c r="B76" s="431">
        <v>5142.5</v>
      </c>
      <c r="C76" s="432"/>
    </row>
    <row r="77" spans="1:15" x14ac:dyDescent="0.25">
      <c r="A77" s="428" t="s">
        <v>123</v>
      </c>
      <c r="B77" s="431">
        <v>5152.5</v>
      </c>
      <c r="C77" s="432"/>
    </row>
    <row r="78" spans="1:15" x14ac:dyDescent="0.25">
      <c r="A78" s="428" t="s">
        <v>124</v>
      </c>
      <c r="B78" s="431">
        <v>6254.2857142857138</v>
      </c>
      <c r="C78" s="432"/>
    </row>
    <row r="79" spans="1:15" x14ac:dyDescent="0.25">
      <c r="A79" s="428" t="s">
        <v>125</v>
      </c>
      <c r="B79" s="431">
        <v>8935.217391304348</v>
      </c>
      <c r="C79" s="432"/>
    </row>
    <row r="80" spans="1:15" x14ac:dyDescent="0.25">
      <c r="A80" s="428" t="s">
        <v>114</v>
      </c>
      <c r="B80" s="431">
        <v>10333.809523809523</v>
      </c>
      <c r="C80" s="432">
        <f t="shared" ref="C80:C91" si="1">AVERAGE(B69:B80)</f>
        <v>13240.91323169584</v>
      </c>
      <c r="D80" s="40">
        <v>2021</v>
      </c>
    </row>
    <row r="81" spans="1:4" x14ac:dyDescent="0.25">
      <c r="A81" s="428" t="s">
        <v>115</v>
      </c>
      <c r="B81" s="433">
        <v>6855.75</v>
      </c>
      <c r="C81" s="432">
        <f t="shared" si="1"/>
        <v>13586.559065029172</v>
      </c>
    </row>
    <row r="82" spans="1:4" x14ac:dyDescent="0.25">
      <c r="A82" s="428" t="s">
        <v>116</v>
      </c>
      <c r="B82" s="433">
        <v>7634.130434782609</v>
      </c>
      <c r="C82" s="432">
        <f t="shared" si="1"/>
        <v>12668.92978307924</v>
      </c>
    </row>
    <row r="83" spans="1:4" x14ac:dyDescent="0.25">
      <c r="A83" s="428" t="s">
        <v>117</v>
      </c>
      <c r="B83" s="433">
        <v>6158.181818181818</v>
      </c>
      <c r="C83" s="432">
        <f t="shared" si="1"/>
        <v>9059.5547830792402</v>
      </c>
    </row>
    <row r="84" spans="1:4" x14ac:dyDescent="0.25">
      <c r="A84" s="428" t="s">
        <v>118</v>
      </c>
      <c r="B84" s="433">
        <v>6451.4285714285716</v>
      </c>
      <c r="C84" s="432">
        <f t="shared" si="1"/>
        <v>7757.9873227617791</v>
      </c>
    </row>
    <row r="85" spans="1:4" x14ac:dyDescent="0.25">
      <c r="A85" s="428" t="s">
        <v>119</v>
      </c>
      <c r="B85" s="433">
        <v>5213.863636363636</v>
      </c>
      <c r="C85" s="432">
        <f t="shared" si="1"/>
        <v>7188.7638379132941</v>
      </c>
    </row>
    <row r="86" spans="1:4" x14ac:dyDescent="0.25">
      <c r="A86" s="428" t="s">
        <v>120</v>
      </c>
      <c r="B86" s="433">
        <v>3821.8181818181815</v>
      </c>
      <c r="C86" s="432">
        <f t="shared" si="1"/>
        <v>6614.4769472677071</v>
      </c>
    </row>
    <row r="87" spans="1:4" x14ac:dyDescent="0.25">
      <c r="A87" s="428" t="s">
        <v>121</v>
      </c>
      <c r="B87" s="433">
        <v>3516.590909090909</v>
      </c>
      <c r="C87" s="432">
        <f t="shared" si="1"/>
        <v>6289.1730150887752</v>
      </c>
    </row>
    <row r="88" spans="1:4" x14ac:dyDescent="0.25">
      <c r="A88" s="428" t="s">
        <v>122</v>
      </c>
      <c r="B88" s="433">
        <v>2579.772727272727</v>
      </c>
      <c r="C88" s="432">
        <f t="shared" si="1"/>
        <v>6075.6124090281692</v>
      </c>
    </row>
    <row r="89" spans="1:4" x14ac:dyDescent="0.25">
      <c r="A89" s="428" t="s">
        <v>123</v>
      </c>
      <c r="B89" s="433">
        <v>2420.7142857142858</v>
      </c>
      <c r="C89" s="432">
        <f t="shared" si="1"/>
        <v>5847.9635995043609</v>
      </c>
    </row>
    <row r="90" spans="1:4" x14ac:dyDescent="0.25">
      <c r="A90" s="428" t="s">
        <v>124</v>
      </c>
      <c r="B90" s="433">
        <v>2937.954545454545</v>
      </c>
      <c r="C90" s="432">
        <f t="shared" si="1"/>
        <v>5571.6026687684307</v>
      </c>
    </row>
    <row r="91" spans="1:4" x14ac:dyDescent="0.25">
      <c r="A91" s="428" t="s">
        <v>125</v>
      </c>
      <c r="B91" s="433">
        <v>5282.1739130434789</v>
      </c>
      <c r="C91" s="432">
        <f t="shared" si="1"/>
        <v>5267.1823789133568</v>
      </c>
    </row>
    <row r="92" spans="1:4" x14ac:dyDescent="0.25">
      <c r="A92" s="428" t="s">
        <v>114</v>
      </c>
      <c r="B92" s="433">
        <v>5110.9523809523807</v>
      </c>
      <c r="C92" s="432">
        <f t="shared" ref="C92:C102" si="2">AVERAGE(B81:B92)</f>
        <v>4831.9442836752614</v>
      </c>
      <c r="D92" s="40">
        <v>2022</v>
      </c>
    </row>
    <row r="93" spans="1:4" x14ac:dyDescent="0.25">
      <c r="A93" s="428" t="s">
        <v>115</v>
      </c>
      <c r="B93" s="433">
        <v>2610.5</v>
      </c>
      <c r="C93" s="432">
        <f t="shared" si="2"/>
        <v>4478.1734503419284</v>
      </c>
    </row>
    <row r="94" spans="1:4" x14ac:dyDescent="0.25">
      <c r="A94" s="428" t="s">
        <v>116</v>
      </c>
      <c r="B94" s="433">
        <v>2247.1739130434785</v>
      </c>
      <c r="C94" s="432">
        <f t="shared" si="2"/>
        <v>4029.2604068636679</v>
      </c>
    </row>
    <row r="95" spans="1:4" x14ac:dyDescent="0.25">
      <c r="A95" s="428" t="s">
        <v>117</v>
      </c>
      <c r="B95" s="433">
        <v>3282.8571428571427</v>
      </c>
      <c r="C95" s="432">
        <f t="shared" si="2"/>
        <v>3789.6500172532783</v>
      </c>
    </row>
    <row r="96" spans="1:4" x14ac:dyDescent="0.25">
      <c r="A96" s="428" t="s">
        <v>118</v>
      </c>
      <c r="B96" s="433">
        <v>2276.8181818181815</v>
      </c>
      <c r="C96" s="432">
        <f t="shared" si="2"/>
        <v>3441.7658181190795</v>
      </c>
    </row>
    <row r="97" spans="1:4" x14ac:dyDescent="0.25">
      <c r="A97" s="428" t="s">
        <v>119</v>
      </c>
      <c r="B97" s="433">
        <v>2293.863636363636</v>
      </c>
      <c r="C97" s="432">
        <f t="shared" si="2"/>
        <v>3198.4324847857461</v>
      </c>
    </row>
    <row r="98" spans="1:4" x14ac:dyDescent="0.25">
      <c r="A98" s="428" t="s">
        <v>120</v>
      </c>
      <c r="B98" s="433">
        <v>9947.3809523809523</v>
      </c>
      <c r="C98" s="432">
        <f t="shared" si="2"/>
        <v>3708.8960489993096</v>
      </c>
    </row>
    <row r="99" spans="1:4" x14ac:dyDescent="0.25">
      <c r="A99" s="428" t="s">
        <v>121</v>
      </c>
      <c r="B99" s="433">
        <v>5217.826086956522</v>
      </c>
      <c r="C99" s="432">
        <f t="shared" si="2"/>
        <v>3850.6656471547772</v>
      </c>
    </row>
    <row r="100" spans="1:4" x14ac:dyDescent="0.25">
      <c r="A100" s="428" t="s">
        <v>122</v>
      </c>
      <c r="B100" s="433">
        <v>2837.7272727272725</v>
      </c>
      <c r="C100" s="432">
        <f t="shared" si="2"/>
        <v>3872.1618592759896</v>
      </c>
    </row>
    <row r="101" spans="1:4" x14ac:dyDescent="0.25">
      <c r="A101" s="428" t="s">
        <v>123</v>
      </c>
      <c r="B101" s="433">
        <v>2389.0476190476188</v>
      </c>
      <c r="C101" s="432">
        <f t="shared" si="2"/>
        <v>3869.5229703871005</v>
      </c>
    </row>
    <row r="102" spans="1:4" x14ac:dyDescent="0.25">
      <c r="A102" s="428" t="s">
        <v>124</v>
      </c>
      <c r="B102" s="433">
        <v>3001.1363636363635</v>
      </c>
      <c r="C102" s="432">
        <f t="shared" si="2"/>
        <v>3874.7881219022515</v>
      </c>
    </row>
    <row r="103" spans="1:4" x14ac:dyDescent="0.25">
      <c r="A103" s="428" t="s">
        <v>125</v>
      </c>
      <c r="B103" s="433">
        <v>5507.7272727272721</v>
      </c>
      <c r="C103" s="432">
        <f t="shared" ref="C103" si="3">AVERAGE(B92:B103)</f>
        <v>3893.584235209235</v>
      </c>
    </row>
    <row r="104" spans="1:4" x14ac:dyDescent="0.25">
      <c r="A104" s="428" t="s">
        <v>114</v>
      </c>
      <c r="B104" s="433">
        <v>4215.454545454545</v>
      </c>
      <c r="C104" s="432">
        <f t="shared" ref="C104:C118" si="4">AVERAGE(B93:B104)</f>
        <v>3818.9594155844152</v>
      </c>
      <c r="D104" s="40">
        <v>2023</v>
      </c>
    </row>
    <row r="105" spans="1:4" x14ac:dyDescent="0.25">
      <c r="A105" s="428" t="s">
        <v>115</v>
      </c>
      <c r="B105" s="433">
        <v>3249.25</v>
      </c>
      <c r="C105" s="432">
        <f t="shared" si="4"/>
        <v>3872.1885822510817</v>
      </c>
    </row>
    <row r="106" spans="1:4" x14ac:dyDescent="0.25">
      <c r="A106" s="428" t="s">
        <v>116</v>
      </c>
      <c r="B106" s="433">
        <v>2897.826086956522</v>
      </c>
      <c r="C106" s="432">
        <f t="shared" si="4"/>
        <v>3926.4095967438352</v>
      </c>
    </row>
    <row r="107" spans="1:4" x14ac:dyDescent="0.25">
      <c r="A107" s="428" t="s">
        <v>117</v>
      </c>
      <c r="B107" s="433">
        <v>3610</v>
      </c>
      <c r="C107" s="432">
        <f t="shared" si="4"/>
        <v>3953.6715015057398</v>
      </c>
    </row>
    <row r="108" spans="1:4" x14ac:dyDescent="0.25">
      <c r="A108" s="428" t="s">
        <v>118</v>
      </c>
      <c r="B108" s="433">
        <v>3972.1739130434785</v>
      </c>
      <c r="C108" s="432">
        <f t="shared" si="4"/>
        <v>4094.9511457745152</v>
      </c>
    </row>
    <row r="109" spans="1:4" x14ac:dyDescent="0.25">
      <c r="A109" s="428" t="s">
        <v>119</v>
      </c>
      <c r="B109" s="433">
        <v>7737.7272727272721</v>
      </c>
      <c r="C109" s="432">
        <f t="shared" si="4"/>
        <v>4548.6064488048187</v>
      </c>
    </row>
    <row r="110" spans="1:4" x14ac:dyDescent="0.25">
      <c r="A110" s="428" t="s">
        <v>120</v>
      </c>
      <c r="B110" s="433">
        <v>6646</v>
      </c>
      <c r="C110" s="432">
        <f t="shared" si="4"/>
        <v>4273.4913694397392</v>
      </c>
    </row>
    <row r="111" spans="1:4" x14ac:dyDescent="0.25">
      <c r="A111" s="428" t="s">
        <v>121</v>
      </c>
      <c r="B111" s="433">
        <v>3034.5652173913045</v>
      </c>
      <c r="C111" s="432">
        <f t="shared" si="4"/>
        <v>4091.5529636426377</v>
      </c>
    </row>
    <row r="112" spans="1:4" x14ac:dyDescent="0.25">
      <c r="A112" s="428" t="s">
        <v>122</v>
      </c>
      <c r="B112" s="433">
        <v>2386.9047619047619</v>
      </c>
      <c r="C112" s="432">
        <f t="shared" si="4"/>
        <v>4053.9844210740953</v>
      </c>
    </row>
    <row r="113" spans="1:3" x14ac:dyDescent="0.25">
      <c r="A113" s="428" t="s">
        <v>123</v>
      </c>
      <c r="B113" s="433">
        <v>2253.181818181818</v>
      </c>
      <c r="C113" s="432">
        <f t="shared" si="4"/>
        <v>4042.6622710019451</v>
      </c>
    </row>
    <row r="114" spans="1:3" x14ac:dyDescent="0.25">
      <c r="A114" s="428" t="s">
        <v>124</v>
      </c>
      <c r="B114" s="433">
        <v>2885.454545454545</v>
      </c>
      <c r="C114" s="432">
        <f t="shared" si="4"/>
        <v>4033.0221194867931</v>
      </c>
    </row>
    <row r="115" spans="1:3" x14ac:dyDescent="0.25">
      <c r="A115" s="428" t="s">
        <v>125</v>
      </c>
      <c r="B115" s="433">
        <v>5214.0476190476193</v>
      </c>
      <c r="C115" s="432">
        <f t="shared" si="4"/>
        <v>4008.5488150134893</v>
      </c>
    </row>
    <row r="116" spans="1:3" x14ac:dyDescent="0.25">
      <c r="A116" s="428" t="s">
        <v>114</v>
      </c>
      <c r="B116" s="433">
        <v>4239.347826086957</v>
      </c>
      <c r="C116" s="432">
        <f t="shared" si="4"/>
        <v>4010.5399217328563</v>
      </c>
    </row>
    <row r="117" spans="1:3" x14ac:dyDescent="0.25">
      <c r="A117" s="428" t="s">
        <v>115</v>
      </c>
      <c r="B117" s="433">
        <v>2846.9047619047619</v>
      </c>
      <c r="C117" s="432">
        <f t="shared" si="4"/>
        <v>3977.0111518915869</v>
      </c>
    </row>
    <row r="118" spans="1:3" x14ac:dyDescent="0.25">
      <c r="A118" s="428" t="s">
        <v>116</v>
      </c>
      <c r="B118" s="433">
        <v>2524.7619047619046</v>
      </c>
      <c r="C118" s="432">
        <f t="shared" si="4"/>
        <v>3945.9224700420359</v>
      </c>
    </row>
    <row r="119" spans="1:3" x14ac:dyDescent="0.25">
      <c r="A119" s="428" t="s">
        <v>117</v>
      </c>
      <c r="B119" s="433"/>
      <c r="C119" s="432"/>
    </row>
    <row r="120" spans="1:3" x14ac:dyDescent="0.25">
      <c r="A120" s="428" t="s">
        <v>118</v>
      </c>
      <c r="B120" s="433"/>
      <c r="C120" s="432"/>
    </row>
    <row r="121" spans="1:3" x14ac:dyDescent="0.25">
      <c r="A121" s="428" t="s">
        <v>119</v>
      </c>
      <c r="B121" s="433"/>
      <c r="C121" s="432"/>
    </row>
    <row r="122" spans="1:3" x14ac:dyDescent="0.25">
      <c r="A122" s="428" t="s">
        <v>120</v>
      </c>
      <c r="B122" s="433"/>
      <c r="C122" s="432"/>
    </row>
    <row r="123" spans="1:3" x14ac:dyDescent="0.25">
      <c r="A123" s="428" t="s">
        <v>121</v>
      </c>
      <c r="B123" s="433"/>
      <c r="C123" s="432"/>
    </row>
    <row r="124" spans="1:3" x14ac:dyDescent="0.25">
      <c r="A124" s="428" t="s">
        <v>122</v>
      </c>
      <c r="B124" s="433"/>
      <c r="C124" s="432"/>
    </row>
    <row r="125" spans="1:3" x14ac:dyDescent="0.25">
      <c r="A125" s="428" t="s">
        <v>123</v>
      </c>
      <c r="B125" s="433"/>
      <c r="C125" s="432"/>
    </row>
    <row r="126" spans="1:3" x14ac:dyDescent="0.25">
      <c r="A126" s="428" t="s">
        <v>124</v>
      </c>
      <c r="B126" s="433"/>
      <c r="C126" s="432"/>
    </row>
    <row r="127" spans="1:3" x14ac:dyDescent="0.25">
      <c r="A127" s="428" t="s">
        <v>125</v>
      </c>
      <c r="B127" s="433"/>
      <c r="C127" s="432"/>
    </row>
    <row r="128" spans="1:3" x14ac:dyDescent="0.25">
      <c r="A128" s="33"/>
      <c r="B128" s="433"/>
      <c r="C128" s="432"/>
    </row>
    <row r="129" spans="1:3" x14ac:dyDescent="0.25">
      <c r="A129" s="33"/>
      <c r="B129" s="433"/>
      <c r="C129" s="432"/>
    </row>
    <row r="130" spans="1:3" x14ac:dyDescent="0.25">
      <c r="A130" s="33"/>
      <c r="B130" s="433"/>
      <c r="C130" s="432"/>
    </row>
    <row r="131" spans="1:3" x14ac:dyDescent="0.25">
      <c r="A131" s="33"/>
      <c r="B131" s="433"/>
      <c r="C131" s="432"/>
    </row>
    <row r="132" spans="1:3" x14ac:dyDescent="0.25">
      <c r="A132" s="33"/>
      <c r="B132" s="433"/>
      <c r="C132" s="432"/>
    </row>
    <row r="133" spans="1:3" x14ac:dyDescent="0.25">
      <c r="A133" s="33"/>
      <c r="B133" s="433"/>
      <c r="C133" s="432"/>
    </row>
    <row r="134" spans="1:3" x14ac:dyDescent="0.25">
      <c r="A134" s="33"/>
      <c r="B134" s="433"/>
      <c r="C134" s="432"/>
    </row>
    <row r="135" spans="1:3" x14ac:dyDescent="0.25">
      <c r="A135" s="33"/>
      <c r="B135" s="433"/>
      <c r="C135" s="432"/>
    </row>
    <row r="136" spans="1:3" x14ac:dyDescent="0.25">
      <c r="A136" s="33"/>
      <c r="B136" s="433"/>
      <c r="C136" s="432"/>
    </row>
    <row r="137" spans="1:3" x14ac:dyDescent="0.25">
      <c r="A137" s="33"/>
      <c r="B137" s="433"/>
      <c r="C137" s="432"/>
    </row>
    <row r="138" spans="1:3" x14ac:dyDescent="0.25">
      <c r="A138" s="33"/>
      <c r="B138" s="433"/>
      <c r="C138" s="432"/>
    </row>
    <row r="139" spans="1:3" x14ac:dyDescent="0.25">
      <c r="A139" s="33"/>
      <c r="B139" s="433"/>
      <c r="C139" s="432"/>
    </row>
    <row r="140" spans="1:3" x14ac:dyDescent="0.25">
      <c r="A140" s="33"/>
      <c r="B140" s="433"/>
      <c r="C140" s="432"/>
    </row>
    <row r="141" spans="1:3" x14ac:dyDescent="0.25">
      <c r="A141" s="33"/>
      <c r="B141" s="433"/>
      <c r="C141" s="432"/>
    </row>
    <row r="142" spans="1:3" x14ac:dyDescent="0.25">
      <c r="A142" s="33"/>
      <c r="B142" s="433"/>
      <c r="C142" s="432"/>
    </row>
    <row r="143" spans="1:3" x14ac:dyDescent="0.25">
      <c r="A143" s="33"/>
      <c r="B143" s="433"/>
      <c r="C143" s="432"/>
    </row>
    <row r="144" spans="1:3" x14ac:dyDescent="0.25">
      <c r="A144" s="33"/>
      <c r="B144" s="433"/>
      <c r="C144" s="432"/>
    </row>
    <row r="145" spans="1:3" x14ac:dyDescent="0.25">
      <c r="A145" s="33"/>
      <c r="B145" s="433"/>
      <c r="C145" s="432"/>
    </row>
    <row r="146" spans="1:3" x14ac:dyDescent="0.25">
      <c r="A146" s="33"/>
      <c r="B146" s="433"/>
      <c r="C146" s="432"/>
    </row>
    <row r="147" spans="1:3" x14ac:dyDescent="0.25">
      <c r="A147" s="33"/>
      <c r="B147" s="433"/>
      <c r="C147" s="432"/>
    </row>
    <row r="148" spans="1:3" x14ac:dyDescent="0.25">
      <c r="A148" s="33"/>
      <c r="B148" s="433"/>
      <c r="C148" s="432"/>
    </row>
    <row r="149" spans="1:3" x14ac:dyDescent="0.25">
      <c r="A149" s="33"/>
      <c r="B149" s="433"/>
      <c r="C149" s="432"/>
    </row>
    <row r="150" spans="1:3" x14ac:dyDescent="0.25">
      <c r="A150" s="33"/>
      <c r="B150" s="433"/>
      <c r="C150" s="432"/>
    </row>
    <row r="151" spans="1:3" x14ac:dyDescent="0.25">
      <c r="A151" s="33"/>
      <c r="B151" s="433"/>
      <c r="C151" s="432"/>
    </row>
    <row r="152" spans="1:3" x14ac:dyDescent="0.25">
      <c r="A152" s="33"/>
      <c r="B152" s="433"/>
      <c r="C152" s="432"/>
    </row>
    <row r="153" spans="1:3" x14ac:dyDescent="0.25">
      <c r="A153" s="33"/>
      <c r="B153" s="433"/>
      <c r="C153" s="432"/>
    </row>
    <row r="154" spans="1:3" x14ac:dyDescent="0.25">
      <c r="A154" s="33"/>
      <c r="B154" s="433"/>
      <c r="C154" s="432"/>
    </row>
    <row r="155" spans="1:3" x14ac:dyDescent="0.25">
      <c r="A155" s="33"/>
      <c r="B155" s="433"/>
      <c r="C155" s="432"/>
    </row>
    <row r="156" spans="1:3" x14ac:dyDescent="0.25">
      <c r="A156" s="33"/>
      <c r="B156" s="433"/>
      <c r="C156" s="432"/>
    </row>
    <row r="157" spans="1:3" x14ac:dyDescent="0.25">
      <c r="A157" s="33"/>
      <c r="B157" s="433"/>
      <c r="C157" s="432"/>
    </row>
    <row r="158" spans="1:3" x14ac:dyDescent="0.25">
      <c r="A158" s="33"/>
      <c r="B158" s="433"/>
      <c r="C158" s="432"/>
    </row>
    <row r="159" spans="1:3" x14ac:dyDescent="0.25">
      <c r="A159" s="33"/>
      <c r="B159" s="433"/>
      <c r="C159" s="432"/>
    </row>
    <row r="160" spans="1:3" x14ac:dyDescent="0.25">
      <c r="A160" s="33"/>
      <c r="B160" s="433"/>
      <c r="C160" s="432"/>
    </row>
    <row r="161" spans="1:3" x14ac:dyDescent="0.25">
      <c r="A161" s="33"/>
      <c r="B161" s="433"/>
      <c r="C161" s="432"/>
    </row>
    <row r="162" spans="1:3" x14ac:dyDescent="0.25">
      <c r="A162" s="33"/>
      <c r="B162" s="433"/>
      <c r="C162" s="432"/>
    </row>
    <row r="163" spans="1:3" x14ac:dyDescent="0.25">
      <c r="A163" s="33"/>
      <c r="B163" s="433"/>
      <c r="C163" s="432"/>
    </row>
    <row r="164" spans="1:3" x14ac:dyDescent="0.25">
      <c r="A164" s="33"/>
      <c r="B164" s="433"/>
      <c r="C164" s="432"/>
    </row>
    <row r="165" spans="1:3" x14ac:dyDescent="0.25">
      <c r="A165" s="33"/>
      <c r="B165" s="433"/>
      <c r="C165" s="432"/>
    </row>
    <row r="166" spans="1:3" x14ac:dyDescent="0.25">
      <c r="A166" s="33"/>
      <c r="B166" s="433"/>
      <c r="C166" s="432"/>
    </row>
    <row r="167" spans="1:3" x14ac:dyDescent="0.25">
      <c r="A167" s="33"/>
      <c r="B167" s="433"/>
      <c r="C167" s="432"/>
    </row>
    <row r="168" spans="1:3" x14ac:dyDescent="0.25">
      <c r="A168" s="33"/>
      <c r="B168" s="433"/>
      <c r="C168" s="432"/>
    </row>
    <row r="169" spans="1:3" x14ac:dyDescent="0.25">
      <c r="A169" s="33"/>
      <c r="B169" s="433"/>
      <c r="C169" s="432"/>
    </row>
    <row r="170" spans="1:3" x14ac:dyDescent="0.25">
      <c r="A170" s="33"/>
      <c r="B170" s="433"/>
      <c r="C170" s="432"/>
    </row>
    <row r="171" spans="1:3" x14ac:dyDescent="0.25">
      <c r="A171" s="33"/>
      <c r="B171" s="433"/>
      <c r="C171" s="432"/>
    </row>
    <row r="172" spans="1:3" x14ac:dyDescent="0.25">
      <c r="A172" s="33"/>
      <c r="B172" s="433"/>
      <c r="C172" s="432"/>
    </row>
    <row r="173" spans="1:3" x14ac:dyDescent="0.25">
      <c r="A173" s="33"/>
      <c r="B173" s="433"/>
      <c r="C173" s="432"/>
    </row>
    <row r="174" spans="1:3" x14ac:dyDescent="0.25">
      <c r="A174" s="33"/>
      <c r="B174" s="433"/>
      <c r="C174" s="432"/>
    </row>
    <row r="175" spans="1:3" x14ac:dyDescent="0.25">
      <c r="A175" s="33"/>
      <c r="B175" s="433"/>
      <c r="C175" s="432"/>
    </row>
    <row r="176" spans="1:3" x14ac:dyDescent="0.25">
      <c r="A176" s="33"/>
      <c r="B176" s="433"/>
      <c r="C176" s="432"/>
    </row>
    <row r="177" spans="1:3" x14ac:dyDescent="0.25">
      <c r="A177" s="33"/>
      <c r="B177" s="433"/>
      <c r="C177" s="432"/>
    </row>
    <row r="178" spans="1:3" x14ac:dyDescent="0.25">
      <c r="A178" s="33"/>
      <c r="B178" s="433"/>
      <c r="C178" s="432"/>
    </row>
    <row r="179" spans="1:3" x14ac:dyDescent="0.25">
      <c r="A179" s="33"/>
      <c r="B179" s="433"/>
      <c r="C179" s="432"/>
    </row>
    <row r="180" spans="1:3" x14ac:dyDescent="0.25">
      <c r="A180" s="33"/>
      <c r="B180" s="433"/>
      <c r="C180" s="432"/>
    </row>
    <row r="181" spans="1:3" x14ac:dyDescent="0.25">
      <c r="A181" s="33"/>
      <c r="B181" s="433"/>
      <c r="C181" s="432"/>
    </row>
    <row r="182" spans="1:3" x14ac:dyDescent="0.25">
      <c r="A182" s="33"/>
      <c r="B182" s="433"/>
      <c r="C182" s="432"/>
    </row>
    <row r="183" spans="1:3" x14ac:dyDescent="0.25">
      <c r="A183" s="33"/>
      <c r="B183" s="433"/>
      <c r="C183" s="432"/>
    </row>
    <row r="184" spans="1:3" x14ac:dyDescent="0.25">
      <c r="A184" s="33"/>
      <c r="B184" s="433"/>
      <c r="C184" s="432"/>
    </row>
    <row r="185" spans="1:3" x14ac:dyDescent="0.25">
      <c r="A185" s="33"/>
      <c r="B185" s="433"/>
      <c r="C185" s="432"/>
    </row>
    <row r="186" spans="1:3" x14ac:dyDescent="0.25">
      <c r="A186" s="33"/>
      <c r="B186" s="433"/>
      <c r="C186" s="432"/>
    </row>
    <row r="187" spans="1:3" x14ac:dyDescent="0.25">
      <c r="A187" s="33"/>
      <c r="B187" s="433"/>
      <c r="C187" s="432"/>
    </row>
    <row r="188" spans="1:3" x14ac:dyDescent="0.25">
      <c r="A188" s="33"/>
      <c r="B188" s="433"/>
      <c r="C188" s="432"/>
    </row>
    <row r="189" spans="1:3" x14ac:dyDescent="0.25">
      <c r="A189" s="33"/>
      <c r="B189" s="433"/>
      <c r="C189" s="432"/>
    </row>
    <row r="190" spans="1:3" x14ac:dyDescent="0.25">
      <c r="A190" s="33"/>
      <c r="B190" s="433"/>
      <c r="C190" s="432"/>
    </row>
    <row r="191" spans="1:3" x14ac:dyDescent="0.25">
      <c r="A191" s="33"/>
      <c r="B191" s="433"/>
      <c r="C191" s="432"/>
    </row>
    <row r="192" spans="1:3" x14ac:dyDescent="0.25">
      <c r="A192" s="33"/>
      <c r="B192" s="433"/>
      <c r="C192" s="432"/>
    </row>
    <row r="193" spans="1:3" x14ac:dyDescent="0.25">
      <c r="A193" s="33"/>
      <c r="B193" s="433"/>
      <c r="C193" s="432"/>
    </row>
    <row r="194" spans="1:3" x14ac:dyDescent="0.25">
      <c r="A194" s="33"/>
      <c r="B194" s="433"/>
      <c r="C194" s="432"/>
    </row>
    <row r="195" spans="1:3" x14ac:dyDescent="0.25">
      <c r="A195" s="33"/>
      <c r="B195" s="433"/>
      <c r="C195" s="432"/>
    </row>
    <row r="196" spans="1:3" x14ac:dyDescent="0.25">
      <c r="A196" s="33"/>
      <c r="B196" s="433"/>
      <c r="C196" s="432"/>
    </row>
    <row r="197" spans="1:3" x14ac:dyDescent="0.25">
      <c r="A197" s="33"/>
      <c r="B197" s="433"/>
      <c r="C197" s="432"/>
    </row>
    <row r="198" spans="1:3" x14ac:dyDescent="0.25">
      <c r="A198" s="33"/>
      <c r="B198" s="433"/>
      <c r="C198" s="432"/>
    </row>
    <row r="199" spans="1:3" x14ac:dyDescent="0.25">
      <c r="A199" s="33"/>
      <c r="B199" s="433"/>
      <c r="C199" s="432"/>
    </row>
    <row r="200" spans="1:3" x14ac:dyDescent="0.25">
      <c r="A200" s="33"/>
      <c r="B200" s="433"/>
      <c r="C200" s="432"/>
    </row>
    <row r="201" spans="1:3" x14ac:dyDescent="0.25">
      <c r="A201" s="33"/>
      <c r="B201" s="433"/>
      <c r="C201" s="432"/>
    </row>
    <row r="202" spans="1:3" x14ac:dyDescent="0.25">
      <c r="A202" s="33"/>
      <c r="B202" s="433"/>
      <c r="C202" s="432"/>
    </row>
    <row r="203" spans="1:3" x14ac:dyDescent="0.25">
      <c r="A203" s="33"/>
      <c r="B203" s="433"/>
      <c r="C203" s="432"/>
    </row>
    <row r="204" spans="1:3" x14ac:dyDescent="0.25">
      <c r="A204" s="33"/>
      <c r="B204" s="433"/>
      <c r="C204" s="432"/>
    </row>
    <row r="205" spans="1:3" x14ac:dyDescent="0.25">
      <c r="A205" s="33"/>
      <c r="B205" s="433"/>
      <c r="C205" s="432"/>
    </row>
    <row r="206" spans="1:3" x14ac:dyDescent="0.25">
      <c r="A206" s="33"/>
      <c r="B206" s="433"/>
      <c r="C206" s="432"/>
    </row>
    <row r="207" spans="1:3" x14ac:dyDescent="0.25">
      <c r="A207" s="33"/>
      <c r="B207" s="433"/>
      <c r="C207" s="432"/>
    </row>
    <row r="208" spans="1:3" x14ac:dyDescent="0.25">
      <c r="A208" s="33"/>
      <c r="B208" s="433"/>
      <c r="C208" s="432"/>
    </row>
    <row r="209" spans="1:3" x14ac:dyDescent="0.25">
      <c r="A209" s="33"/>
      <c r="B209" s="433"/>
      <c r="C209" s="432"/>
    </row>
    <row r="210" spans="1:3" x14ac:dyDescent="0.25">
      <c r="A210" s="33"/>
      <c r="B210" s="433"/>
      <c r="C210" s="432"/>
    </row>
    <row r="211" spans="1:3" x14ac:dyDescent="0.25">
      <c r="A211" s="33"/>
      <c r="B211" s="433"/>
      <c r="C211" s="432"/>
    </row>
    <row r="212" spans="1:3" x14ac:dyDescent="0.25">
      <c r="A212" s="33"/>
      <c r="B212" s="433"/>
      <c r="C212" s="432"/>
    </row>
    <row r="213" spans="1:3" x14ac:dyDescent="0.25">
      <c r="A213" s="33"/>
      <c r="B213" s="433"/>
      <c r="C213" s="432"/>
    </row>
    <row r="214" spans="1:3" x14ac:dyDescent="0.25">
      <c r="A214" s="33"/>
      <c r="B214" s="433"/>
      <c r="C214" s="432"/>
    </row>
    <row r="215" spans="1:3" x14ac:dyDescent="0.25">
      <c r="A215" s="33"/>
      <c r="B215" s="433"/>
      <c r="C215" s="432"/>
    </row>
    <row r="216" spans="1:3" x14ac:dyDescent="0.25">
      <c r="A216" s="33"/>
      <c r="B216" s="433"/>
      <c r="C216" s="432"/>
    </row>
    <row r="217" spans="1:3" x14ac:dyDescent="0.25">
      <c r="A217" s="33"/>
      <c r="B217" s="433"/>
      <c r="C217" s="432"/>
    </row>
    <row r="218" spans="1:3" x14ac:dyDescent="0.25">
      <c r="A218" s="33"/>
      <c r="B218" s="433"/>
      <c r="C218" s="432"/>
    </row>
    <row r="219" spans="1:3" x14ac:dyDescent="0.25">
      <c r="A219" s="33"/>
      <c r="B219" s="433"/>
      <c r="C219" s="432"/>
    </row>
    <row r="220" spans="1:3" x14ac:dyDescent="0.25">
      <c r="A220" s="33"/>
    </row>
    <row r="221" spans="1:3" x14ac:dyDescent="0.25">
      <c r="A221" s="33"/>
    </row>
    <row r="222" spans="1:3" x14ac:dyDescent="0.25">
      <c r="A222" s="33"/>
    </row>
    <row r="223" spans="1:3" x14ac:dyDescent="0.25">
      <c r="A223" s="33"/>
    </row>
  </sheetData>
  <phoneticPr fontId="12" type="noConversion"/>
  <printOptions horizontalCentered="1" verticalCentered="1"/>
  <pageMargins left="0.25" right="0.25" top="0.25" bottom="0.25" header="0.5" footer="0.5"/>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employment</vt:lpstr>
      <vt:lpstr>unemp</vt:lpstr>
      <vt:lpstr>map</vt:lpstr>
      <vt:lpstr>trends</vt:lpstr>
      <vt:lpstr>map!OLE_LINK1</vt:lpstr>
      <vt:lpstr>employment!Print_Area</vt:lpstr>
      <vt:lpstr>map!Print_Area</vt:lpstr>
      <vt:lpstr>trends!Print_Area</vt:lpstr>
      <vt:lpstr>unemp!Print_Area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Connecticut Labor Department</dc:creator>
  <cp:lastModifiedBy>Bentsen, Todd</cp:lastModifiedBy>
  <cp:revision/>
  <cp:lastPrinted>2021-09-16T17:53:18Z</cp:lastPrinted>
  <dcterms:created xsi:type="dcterms:W3CDTF">1998-03-17T20:06:20Z</dcterms:created>
  <dcterms:modified xsi:type="dcterms:W3CDTF">2024-04-18T11:18:17Z</dcterms:modified>
</cp:coreProperties>
</file>